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ilding A" sheetId="1" r:id="rId4"/>
    <sheet state="visible" name="Building B" sheetId="2" r:id="rId5"/>
    <sheet state="visible" name="PAYMENT PLAN" sheetId="3" r:id="rId6"/>
  </sheets>
  <definedNames/>
  <calcPr/>
  <extLst>
    <ext uri="GoogleSheetsCustomDataVersion2">
      <go:sheetsCustomData xmlns:go="http://customooxmlschemas.google.com/" r:id="rId7" roundtripDataChecksum="pBG2GaecTgUucYqr528SOnejdNyZ8fu0iOYduJbm8Gs="/>
    </ext>
  </extLst>
</workbook>
</file>

<file path=xl/sharedStrings.xml><?xml version="1.0" encoding="utf-8"?>
<sst xmlns="http://schemas.openxmlformats.org/spreadsheetml/2006/main" count="292" uniqueCount="184">
  <si>
    <t>Floor</t>
  </si>
  <si>
    <t>Unit</t>
  </si>
  <si>
    <t>Bedrooms</t>
  </si>
  <si>
    <t>Typology</t>
  </si>
  <si>
    <t>Bathrooms</t>
  </si>
  <si>
    <t>Interior Built Area (sqm)</t>
  </si>
  <si>
    <t>Terrace (sqm)</t>
  </si>
  <si>
    <t>Garden (sqm)</t>
  </si>
  <si>
    <t>Rooftop (sqm)</t>
  </si>
  <si>
    <t>Parking</t>
  </si>
  <si>
    <t>Total (sqm)</t>
  </si>
  <si>
    <t>Total (sqft)</t>
  </si>
  <si>
    <t>Price (USD)</t>
  </si>
  <si>
    <t>Status</t>
  </si>
  <si>
    <t>A101</t>
  </si>
  <si>
    <t>A102</t>
  </si>
  <si>
    <t>LOCKOUT</t>
  </si>
  <si>
    <t>A103</t>
  </si>
  <si>
    <t>LOCKOUT/ GARDEN</t>
  </si>
  <si>
    <t>A104</t>
  </si>
  <si>
    <t>GARDEN</t>
  </si>
  <si>
    <t>A105</t>
  </si>
  <si>
    <t>A106</t>
  </si>
  <si>
    <t>SOLD</t>
  </si>
  <si>
    <t>A107</t>
  </si>
  <si>
    <t>RESERVED</t>
  </si>
  <si>
    <t>A108</t>
  </si>
  <si>
    <t>A109</t>
  </si>
  <si>
    <t>A201</t>
  </si>
  <si>
    <t>A202</t>
  </si>
  <si>
    <t>A203</t>
  </si>
  <si>
    <t>BLOCKED</t>
  </si>
  <si>
    <t>A204</t>
  </si>
  <si>
    <t>A205</t>
  </si>
  <si>
    <t>A206</t>
  </si>
  <si>
    <t>A207</t>
  </si>
  <si>
    <t>A208</t>
  </si>
  <si>
    <t>A209</t>
  </si>
  <si>
    <t>A301</t>
  </si>
  <si>
    <t>A302</t>
  </si>
  <si>
    <t>A303</t>
  </si>
  <si>
    <t>A304</t>
  </si>
  <si>
    <t>A305</t>
  </si>
  <si>
    <t xml:space="preserve"> </t>
  </si>
  <si>
    <t>A306</t>
  </si>
  <si>
    <t>A307</t>
  </si>
  <si>
    <t>A308</t>
  </si>
  <si>
    <t>A309</t>
  </si>
  <si>
    <t>A310</t>
  </si>
  <si>
    <t>4TH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</si>
  <si>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</si>
  <si>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</si>
  <si>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</si>
  <si>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</si>
  <si>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</si>
  <si>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</si>
  <si>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</si>
  <si>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</si>
  <si>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</si>
  <si>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</si>
  <si>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A502</t>
  </si>
  <si>
    <t>PH-3/ LOCKOUT</t>
  </si>
  <si>
    <t>5PH</t>
  </si>
  <si>
    <t>A503</t>
  </si>
  <si>
    <t>PH-4</t>
  </si>
  <si>
    <t>A509</t>
  </si>
  <si>
    <t>LOFT</t>
  </si>
  <si>
    <t>A510</t>
  </si>
  <si>
    <t>5TH/6TH</t>
  </si>
  <si>
    <t>A501 - 601</t>
  </si>
  <si>
    <t>PH-1</t>
  </si>
  <si>
    <t>A508 - 608</t>
  </si>
  <si>
    <t>PH.2</t>
  </si>
  <si>
    <t>Prices are subject to change without prior notice. Please contact us to confirm availability and updated rates before making any commitments.</t>
  </si>
  <si>
    <t>Furniture, Grill not included</t>
  </si>
  <si>
    <t>*Lockers are available upon request at a price of US$3000 per square meter.*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</si>
  <si>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</si>
  <si>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</si>
  <si>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</si>
  <si>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</si>
  <si>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</si>
  <si>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</si>
  <si>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</si>
  <si>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</si>
  <si>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</si>
  <si>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</si>
  <si>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LOCKOUT/   GARDEN</t>
  </si>
  <si>
    <t>B111</t>
  </si>
  <si>
    <t>B201</t>
  </si>
  <si>
    <t>POSIBLE  LOCKOUT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</si>
  <si>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</si>
  <si>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</si>
  <si>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</si>
  <si>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</si>
  <si>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</si>
  <si>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</si>
  <si>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</si>
  <si>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</si>
  <si>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</si>
  <si>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</si>
  <si>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</si>
  <si>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</si>
  <si>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</si>
  <si>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</si>
  <si>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</si>
  <si>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</si>
  <si>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</si>
  <si>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</si>
  <si>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</si>
  <si>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</si>
  <si>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</si>
  <si>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</si>
  <si>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</si>
  <si>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</si>
  <si>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</si>
  <si>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</si>
  <si>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</si>
  <si>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</si>
  <si>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</si>
  <si>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</si>
  <si>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</si>
  <si>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</si>
  <si>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</si>
  <si>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</si>
  <si>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5TH</t>
  </si>
  <si>
    <t>B501</t>
  </si>
  <si>
    <t>B502</t>
  </si>
  <si>
    <t>B503</t>
  </si>
  <si>
    <t>B504</t>
  </si>
  <si>
    <t>B505</t>
  </si>
  <si>
    <t>B506</t>
  </si>
  <si>
    <t>B507</t>
  </si>
  <si>
    <t>B508</t>
  </si>
  <si>
    <t>B509</t>
  </si>
  <si>
    <t>B510</t>
  </si>
  <si>
    <t>B511</t>
  </si>
  <si>
    <t>B512</t>
  </si>
  <si>
    <t>6TH</t>
  </si>
  <si>
    <t>B601</t>
  </si>
  <si>
    <t>B602</t>
  </si>
  <si>
    <t>P. TERRACE</t>
  </si>
  <si>
    <t>B603</t>
  </si>
  <si>
    <t>B604</t>
  </si>
  <si>
    <t>B605</t>
  </si>
  <si>
    <t>B606</t>
  </si>
  <si>
    <t>B607</t>
  </si>
  <si>
    <t>B608</t>
  </si>
  <si>
    <t>B611</t>
  </si>
  <si>
    <t>B612</t>
  </si>
  <si>
    <t>6TH/7TH</t>
  </si>
  <si>
    <t>B609 - 610</t>
  </si>
  <si>
    <t>PH</t>
  </si>
  <si>
    <t>PAYMENT PLAN</t>
  </si>
  <si>
    <t>FECHA</t>
  </si>
  <si>
    <t>CLIENTE</t>
  </si>
  <si>
    <t>Sr. Juan</t>
  </si>
  <si>
    <t>Unidad</t>
  </si>
  <si>
    <t>PRECIO</t>
  </si>
  <si>
    <t>US$</t>
  </si>
  <si>
    <t>RESERVACION</t>
  </si>
  <si>
    <t>Junio</t>
  </si>
  <si>
    <t>COMPLETIVO INICIAL</t>
  </si>
  <si>
    <t>Julio</t>
  </si>
  <si>
    <t>A LA FIRMA DEL CONTRATO</t>
  </si>
  <si>
    <t>DURANTE CONSTRUCCION</t>
  </si>
  <si>
    <t>CUOTAS</t>
  </si>
  <si>
    <t>MONTOS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</si>
  <si>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</si>
  <si>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</si>
  <si>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</si>
  <si>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</si>
  <si>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</si>
  <si>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</si>
  <si>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</si>
  <si>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</si>
  <si>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</si>
  <si>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</si>
  <si>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</si>
  <si>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</si>
  <si>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</si>
  <si>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DURANTE CONSTRUCCION</t>
  </si>
  <si>
    <t>PAGO FINAL</t>
  </si>
  <si>
    <t>Upon Delivery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</si>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</sst>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"/>
    <numFmt numFmtId="165" formatCode="[$$-409]#,##0"/>
    <numFmt numFmtId="166" formatCode="&quot;$&quot;#,##0.00"/>
    <numFmt numFmtId="167" formatCode="d-mmm-yy"/>
  </numFmts>
  <fonts count="43">
    <font>
      <sz val="11.0"/>
      <color rgb="FF000000"/>
      <name val="Aptos Narrow"/>
      <scheme val="minor"/>
    </font>
    <font>
      <sz val="12.0"/>
      <color rgb="FF000000"/>
      <name val="Arial"/>
    </font>
    <font>
      <sz val="11.0"/>
      <color rgb="FF000000"/>
      <name val="Aptos Narrow"/>
    </font>
    <font>
      <b/>
      <sz val="14.0"/>
      <color rgb="FF000000"/>
      <name val="Aptos Narrow"/>
    </font>
    <font/>
    <font>
      <sz val="9.0"/>
      <color rgb="FFFFFFFF"/>
      <name val="Poppins"/>
    </font>
    <font>
      <sz val="25.0"/>
      <color rgb="FFD4B483"/>
      <name val="Poppins"/>
    </font>
    <font>
      <u/>
      <sz val="9.0"/>
      <color rgb="FF0000FF"/>
      <name val="Arial"/>
    </font>
    <font>
      <sz val="9.0"/>
      <color rgb="FF000000"/>
      <name val="Arial"/>
    </font>
    <font>
      <sz val="9.0"/>
      <color rgb="FF000000"/>
      <name val="Aptos Narrow"/>
    </font>
    <font>
      <sz val="9.0"/>
      <color rgb="FF104861"/>
      <name val="Arial"/>
    </font>
    <font>
      <sz val="11.0"/>
      <color rgb="FF000000"/>
      <name val="&quot;Aptos Narrow&quot;"/>
    </font>
    <font>
      <u/>
      <sz val="9.0"/>
      <color rgb="FF0000FF"/>
      <name val="Arial"/>
    </font>
    <font>
      <sz val="9.0"/>
      <color rgb="FFD4B483"/>
      <name val="Arial"/>
    </font>
    <font>
      <u/>
      <sz val="9.0"/>
      <color rgb="FF0000FF"/>
      <name val="Arial"/>
    </font>
    <font>
      <sz val="11.0"/>
      <color rgb="FF000000"/>
      <name val="Arial"/>
    </font>
    <font>
      <b/>
      <sz val="11.0"/>
      <color rgb="FF000000"/>
      <name val="Inter"/>
    </font>
    <font>
      <u/>
      <sz val="9.0"/>
      <color rgb="FF0000FF"/>
      <name val="Arial"/>
    </font>
    <font>
      <u/>
      <sz val="9.0"/>
      <color rgb="FF0000FF"/>
      <name val="Arial"/>
    </font>
    <font>
      <u/>
      <sz val="9.0"/>
      <color rgb="FF0000FF"/>
      <name val="Arial"/>
    </font>
    <font>
      <u/>
      <sz val="9.0"/>
      <color rgb="FF0000FF"/>
      <name val="Arial"/>
    </font>
    <font>
      <u/>
      <sz val="9.0"/>
      <color rgb="FF0000FF"/>
      <name val="Arial"/>
    </font>
    <font>
      <sz val="12.0"/>
      <color rgb="FFD4B483"/>
      <name val="Poppins"/>
    </font>
    <font>
      <sz val="10.0"/>
      <color theme="1"/>
      <name val="Aptos Narrow"/>
      <scheme val="minor"/>
    </font>
    <font>
      <sz val="10.0"/>
      <color rgb="FF000000"/>
      <name val="Arial"/>
    </font>
    <font>
      <sz val="9.0"/>
      <color theme="1"/>
      <name val="Arial"/>
    </font>
    <font>
      <u/>
      <sz val="9.0"/>
      <color rgb="FF0000FF"/>
      <name val="Arial"/>
    </font>
    <font>
      <b/>
      <color theme="1"/>
      <name val="&quot;Bookman Old Style&quot;"/>
    </font>
    <font>
      <sz val="12.0"/>
      <color rgb="FF000000"/>
      <name val="Calibri"/>
    </font>
    <font>
      <b/>
      <u/>
      <color theme="1"/>
      <name val="&quot;Bookman Old Style&quot;"/>
    </font>
    <font>
      <b/>
      <u/>
      <sz val="18.0"/>
      <color theme="1"/>
      <name val="&quot;Bookman Old Style&quot;"/>
    </font>
    <font>
      <b/>
      <sz val="22.0"/>
      <color theme="1"/>
      <name val="&quot;Bookman Old Style&quot;"/>
    </font>
    <font>
      <b/>
      <u/>
      <color theme="1"/>
      <name val="&quot;Bookman Old Style&quot;"/>
    </font>
    <font>
      <b/>
      <sz val="11.0"/>
      <color theme="1"/>
      <name val="&quot;Bookman Old Style&quot;"/>
    </font>
    <font>
      <sz val="11.0"/>
      <color theme="1"/>
      <name val="&quot;Bookman Old Style&quot;"/>
    </font>
    <font>
      <sz val="12.0"/>
      <color theme="1"/>
      <name val="&quot;Bookman Old Style&quot;"/>
    </font>
    <font>
      <strike/>
      <u/>
      <sz val="11.0"/>
      <color theme="1"/>
      <name val="&quot;Bookman Old Style&quot;"/>
    </font>
    <font>
      <u/>
      <sz val="11.0"/>
      <color theme="1"/>
      <name val="&quot;Bookman Old Style&quot;"/>
    </font>
    <font>
      <b/>
      <u/>
      <sz val="11.0"/>
      <color theme="1"/>
      <name val="&quot;Bookman Old Style&quot;"/>
    </font>
    <font>
      <b/>
      <u/>
      <sz val="11.0"/>
      <color theme="1"/>
      <name val="&quot;Bookman Old Style&quot;"/>
    </font>
    <font>
      <b/>
      <u/>
      <sz val="11.0"/>
      <color theme="1"/>
      <name val="&quot;Bookman Old Style&quot;"/>
    </font>
    <font>
      <sz val="11.0"/>
      <color rgb="FFFFFFFF"/>
      <name val="&quot;Bookman Old Style&quot;"/>
    </font>
    <font>
      <b/>
      <sz val="11.0"/>
      <color theme="1"/>
      <name val="&quot;Open Sans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54141"/>
        <bgColor rgb="FF254141"/>
      </patternFill>
    </fill>
    <fill>
      <patternFill patternType="solid">
        <fgColor rgb="FFFBE2D5"/>
        <bgColor rgb="FFFBE2D5"/>
      </patternFill>
    </fill>
    <fill>
      <patternFill patternType="solid">
        <fgColor rgb="FF05491F"/>
        <bgColor rgb="FF05491F"/>
      </patternFill>
    </fill>
  </fills>
  <borders count="39">
    <border/>
    <border>
      <bottom style="thin">
        <color rgb="FF000000"/>
      </bottom>
    </border>
    <border>
      <right style="thin">
        <color rgb="FF000000"/>
      </right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top style="double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vertical="bottom"/>
    </xf>
    <xf borderId="0" fillId="2" fontId="2" numFmtId="0" xfId="0" applyAlignment="1" applyFont="1">
      <alignment vertical="center"/>
    </xf>
    <xf borderId="2" fillId="2" fontId="2" numFmtId="0" xfId="0" applyAlignment="1" applyBorder="1" applyFont="1">
      <alignment vertical="bottom"/>
    </xf>
    <xf borderId="1" fillId="3" fontId="3" numFmtId="49" xfId="0" applyAlignment="1" applyBorder="1" applyFill="1" applyFont="1" applyNumberFormat="1">
      <alignment horizontal="center" vertical="center"/>
    </xf>
    <xf borderId="1" fillId="0" fontId="4" numFmtId="0" xfId="0" applyBorder="1" applyFont="1"/>
    <xf borderId="3" fillId="0" fontId="4" numFmtId="0" xfId="0" applyBorder="1" applyFont="1"/>
    <xf borderId="2" fillId="2" fontId="2" numFmtId="0" xfId="0" applyAlignment="1" applyBorder="1" applyFont="1">
      <alignment shrinkToFit="0" vertical="bottom" wrapText="1"/>
    </xf>
    <xf borderId="4" fillId="3" fontId="5" numFmtId="49" xfId="0" applyAlignment="1" applyBorder="1" applyFont="1" applyNumberFormat="1">
      <alignment horizontal="center" shrinkToFit="0" vertical="center" wrapText="1"/>
    </xf>
    <xf borderId="5" fillId="3" fontId="5" numFmtId="164" xfId="0" applyAlignment="1" applyBorder="1" applyFont="1" applyNumberFormat="1">
      <alignment horizontal="center" readingOrder="0" shrinkToFit="0" vertical="center" wrapText="1"/>
    </xf>
    <xf borderId="5" fillId="3" fontId="5" numFmtId="164" xfId="0" applyAlignment="1" applyBorder="1" applyFont="1" applyNumberFormat="1">
      <alignment horizontal="center" shrinkToFit="0" vertical="center" wrapText="1"/>
    </xf>
    <xf borderId="5" fillId="3" fontId="5" numFmtId="49" xfId="0" applyAlignment="1" applyBorder="1" applyFont="1" applyNumberFormat="1">
      <alignment horizontal="center" shrinkToFit="0" vertical="center" wrapText="1"/>
    </xf>
    <xf borderId="5" fillId="3" fontId="5" numFmtId="2" xfId="0" applyAlignment="1" applyBorder="1" applyFont="1" applyNumberFormat="1">
      <alignment horizontal="center" readingOrder="0" shrinkToFit="0" vertical="center" wrapText="1"/>
    </xf>
    <xf borderId="0" fillId="2" fontId="2" numFmtId="0" xfId="0" applyAlignment="1" applyFont="1">
      <alignment vertical="bottom"/>
    </xf>
    <xf borderId="6" fillId="3" fontId="6" numFmtId="0" xfId="0" applyAlignment="1" applyBorder="1" applyFont="1">
      <alignment horizontal="center" readingOrder="0" vertical="center"/>
    </xf>
    <xf borderId="7" fillId="2" fontId="7" numFmtId="164" xfId="0" applyAlignment="1" applyBorder="1" applyFont="1" applyNumberFormat="1">
      <alignment horizontal="center" readingOrder="0" vertical="center"/>
    </xf>
    <xf borderId="7" fillId="2" fontId="8" numFmtId="0" xfId="0" applyAlignment="1" applyBorder="1" applyFont="1">
      <alignment horizontal="center" readingOrder="0" vertical="center"/>
    </xf>
    <xf borderId="7" fillId="2" fontId="9" numFmtId="0" xfId="0" applyAlignment="1" applyBorder="1" applyFont="1">
      <alignment horizontal="center" vertical="center"/>
    </xf>
    <xf borderId="7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readingOrder="0" shrinkToFit="0" vertical="center" wrapText="1"/>
    </xf>
    <xf borderId="7" fillId="2" fontId="8" numFmtId="2" xfId="0" applyAlignment="1" applyBorder="1" applyFont="1" applyNumberFormat="1">
      <alignment horizontal="center" readingOrder="0" shrinkToFit="0" vertical="center" wrapText="1"/>
    </xf>
    <xf borderId="8" fillId="2" fontId="8" numFmtId="2" xfId="0" applyAlignment="1" applyBorder="1" applyFont="1" applyNumberFormat="1">
      <alignment horizontal="center" readingOrder="0" shrinkToFit="0" vertical="center" wrapText="1"/>
    </xf>
    <xf borderId="8" fillId="4" fontId="10" numFmtId="165" xfId="0" applyAlignment="1" applyBorder="1" applyFill="1" applyFont="1" applyNumberFormat="1">
      <alignment horizontal="center" readingOrder="0" shrinkToFit="0" vertical="bottom" wrapText="0"/>
    </xf>
    <xf borderId="9" fillId="2" fontId="11" numFmtId="0" xfId="0" applyAlignment="1" applyBorder="1" applyFont="1">
      <alignment shrinkToFit="0" vertical="center" wrapText="0"/>
    </xf>
    <xf borderId="10" fillId="0" fontId="4" numFmtId="0" xfId="0" applyBorder="1" applyFont="1"/>
    <xf borderId="11" fillId="2" fontId="12" numFmtId="164" xfId="0" applyAlignment="1" applyBorder="1" applyFont="1" applyNumberFormat="1">
      <alignment horizontal="center" readingOrder="0" vertical="center"/>
    </xf>
    <xf borderId="11" fillId="0" fontId="8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horizontal="center" vertical="center"/>
    </xf>
    <xf borderId="11" fillId="0" fontId="8" numFmtId="2" xfId="0" applyAlignment="1" applyBorder="1" applyFont="1" applyNumberFormat="1">
      <alignment horizontal="center" readingOrder="0" vertical="center"/>
    </xf>
    <xf borderId="11" fillId="2" fontId="8" numFmtId="0" xfId="0" applyAlignment="1" applyBorder="1" applyFont="1">
      <alignment horizontal="center" readingOrder="0" shrinkToFit="0" vertical="center" wrapText="1"/>
    </xf>
    <xf borderId="11" fillId="2" fontId="8" numFmtId="2" xfId="0" applyAlignment="1" applyBorder="1" applyFont="1" applyNumberFormat="1">
      <alignment horizontal="center" readingOrder="0" shrinkToFit="0" vertical="center" wrapText="1"/>
    </xf>
    <xf borderId="12" fillId="2" fontId="8" numFmtId="2" xfId="0" applyAlignment="1" applyBorder="1" applyFont="1" applyNumberFormat="1">
      <alignment horizontal="center" readingOrder="0" shrinkToFit="0" vertical="center" wrapText="1"/>
    </xf>
    <xf borderId="13" fillId="4" fontId="10" numFmtId="165" xfId="0" applyAlignment="1" applyBorder="1" applyFont="1" applyNumberFormat="1">
      <alignment horizontal="center" readingOrder="0" shrinkToFit="0" vertical="bottom" wrapText="0"/>
    </xf>
    <xf borderId="11" fillId="0" fontId="9" numFmtId="0" xfId="0" applyAlignment="1" applyBorder="1" applyFont="1">
      <alignment horizontal="center" vertical="center"/>
    </xf>
    <xf borderId="13" fillId="4" fontId="10" numFmtId="165" xfId="0" applyAlignment="1" applyBorder="1" applyFont="1" applyNumberFormat="1">
      <alignment horizontal="center" shrinkToFit="0" vertical="bottom" wrapText="0"/>
    </xf>
    <xf borderId="9" fillId="3" fontId="13" numFmtId="0" xfId="0" applyAlignment="1" applyBorder="1" applyFont="1">
      <alignment horizontal="center" readingOrder="0" shrinkToFit="0" vertical="center" wrapText="0"/>
    </xf>
    <xf borderId="14" fillId="0" fontId="4" numFmtId="0" xfId="0" applyBorder="1" applyFont="1"/>
    <xf borderId="15" fillId="2" fontId="14" numFmtId="164" xfId="0" applyAlignment="1" applyBorder="1" applyFont="1" applyNumberFormat="1">
      <alignment horizontal="center" readingOrder="0" vertical="center"/>
    </xf>
    <xf borderId="15" fillId="0" fontId="8" numFmtId="0" xfId="0" applyAlignment="1" applyBorder="1" applyFont="1">
      <alignment horizontal="center" readingOrder="0" vertical="center"/>
    </xf>
    <xf borderId="15" fillId="0" fontId="9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center" readingOrder="0" shrinkToFit="0" vertical="center" wrapText="1"/>
    </xf>
    <xf borderId="15" fillId="2" fontId="8" numFmtId="2" xfId="0" applyAlignment="1" applyBorder="1" applyFont="1" applyNumberFormat="1">
      <alignment horizontal="center" readingOrder="0" shrinkToFit="0" vertical="center" wrapText="1"/>
    </xf>
    <xf borderId="16" fillId="2" fontId="8" numFmtId="2" xfId="0" applyAlignment="1" applyBorder="1" applyFont="1" applyNumberFormat="1">
      <alignment horizontal="center" readingOrder="0" shrinkToFit="0" vertical="center" wrapText="1"/>
    </xf>
    <xf borderId="17" fillId="4" fontId="10" numFmtId="165" xfId="0" applyAlignment="1" applyBorder="1" applyFont="1" applyNumberFormat="1">
      <alignment horizontal="center" readingOrder="0" shrinkToFit="0" vertical="bottom" wrapText="0"/>
    </xf>
    <xf borderId="18" fillId="2" fontId="11" numFmtId="0" xfId="0" applyAlignment="1" applyBorder="1" applyFont="1">
      <alignment shrinkToFit="0" vertical="center" wrapText="0"/>
    </xf>
    <xf borderId="7" fillId="0" fontId="9" numFmtId="0" xfId="0" applyAlignment="1" applyBorder="1" applyFont="1">
      <alignment horizontal="center" vertical="center"/>
    </xf>
    <xf borderId="7" fillId="2" fontId="8" numFmtId="0" xfId="0" applyAlignment="1" applyBorder="1" applyFont="1">
      <alignment horizontal="center" vertical="center"/>
    </xf>
    <xf borderId="19" fillId="2" fontId="15" numFmtId="0" xfId="0" applyAlignment="1" applyBorder="1" applyFont="1">
      <alignment shrinkToFit="0" vertical="center" wrapText="0"/>
    </xf>
    <xf borderId="11" fillId="0" fontId="8" numFmtId="0" xfId="0" applyAlignment="1" applyBorder="1" applyFont="1">
      <alignment horizontal="center" vertical="center"/>
    </xf>
    <xf borderId="13" fillId="4" fontId="10" numFmtId="166" xfId="0" applyAlignment="1" applyBorder="1" applyFont="1" applyNumberFormat="1">
      <alignment horizontal="center" shrinkToFit="0" vertical="bottom" wrapText="0"/>
    </xf>
    <xf borderId="19" fillId="0" fontId="16" numFmtId="166" xfId="0" applyAlignment="1" applyBorder="1" applyFont="1" applyNumberFormat="1">
      <alignment horizontal="center" shrinkToFit="0" vertical="center" wrapText="0"/>
    </xf>
    <xf borderId="20" fillId="2" fontId="17" numFmtId="164" xfId="0" applyAlignment="1" applyBorder="1" applyFont="1" applyNumberFormat="1">
      <alignment horizontal="center" readingOrder="0" vertical="center"/>
    </xf>
    <xf borderId="9" fillId="0" fontId="16" numFmtId="166" xfId="0" applyAlignment="1" applyBorder="1" applyFont="1" applyNumberFormat="1">
      <alignment horizontal="center" shrinkToFit="0" vertical="center" wrapText="0"/>
    </xf>
    <xf borderId="5" fillId="2" fontId="18" numFmtId="164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 readingOrder="0" shrinkToFit="0" vertical="center" wrapText="1"/>
    </xf>
    <xf borderId="5" fillId="2" fontId="8" numFmtId="2" xfId="0" applyAlignment="1" applyBorder="1" applyFont="1" applyNumberFormat="1">
      <alignment horizontal="center" readingOrder="0" shrinkToFit="0" vertical="center" wrapText="1"/>
    </xf>
    <xf borderId="21" fillId="2" fontId="2" numFmtId="0" xfId="0" applyAlignment="1" applyBorder="1" applyFont="1">
      <alignment vertical="bottom"/>
    </xf>
    <xf borderId="19" fillId="2" fontId="11" numFmtId="165" xfId="0" applyAlignment="1" applyBorder="1" applyFont="1" applyNumberFormat="1">
      <alignment shrinkToFit="0" vertical="center" wrapText="0"/>
    </xf>
    <xf borderId="22" fillId="2" fontId="2" numFmtId="0" xfId="0" applyAlignment="1" applyBorder="1" applyFont="1">
      <alignment vertical="bottom"/>
    </xf>
    <xf borderId="23" fillId="3" fontId="6" numFmtId="0" xfId="0" applyAlignment="1" applyBorder="1" applyFont="1">
      <alignment horizontal="center" readingOrder="0" vertical="center"/>
    </xf>
    <xf borderId="24" fillId="2" fontId="19" numFmtId="164" xfId="0" applyAlignment="1" applyBorder="1" applyFont="1" applyNumberFormat="1">
      <alignment horizontal="center" readingOrder="0" vertical="center"/>
    </xf>
    <xf borderId="20" fillId="0" fontId="8" numFmtId="0" xfId="0" applyAlignment="1" applyBorder="1" applyFont="1">
      <alignment horizontal="center" readingOrder="0" vertical="center"/>
    </xf>
    <xf borderId="20" fillId="0" fontId="8" numFmtId="2" xfId="0" applyAlignment="1" applyBorder="1" applyFont="1" applyNumberFormat="1">
      <alignment horizontal="center" readingOrder="0" vertical="center"/>
    </xf>
    <xf borderId="20" fillId="2" fontId="8" numFmtId="0" xfId="0" applyAlignment="1" applyBorder="1" applyFont="1">
      <alignment horizontal="center" readingOrder="0" shrinkToFit="0" vertical="center" wrapText="1"/>
    </xf>
    <xf borderId="20" fillId="2" fontId="8" numFmtId="2" xfId="0" applyAlignment="1" applyBorder="1" applyFont="1" applyNumberFormat="1">
      <alignment horizontal="center" readingOrder="0" shrinkToFit="0" vertical="center" wrapText="1"/>
    </xf>
    <xf borderId="25" fillId="3" fontId="13" numFmtId="0" xfId="0" applyAlignment="1" applyBorder="1" applyFont="1">
      <alignment horizontal="center" readingOrder="0" shrinkToFit="0" vertical="center" wrapText="0"/>
    </xf>
    <xf borderId="26" fillId="3" fontId="6" numFmtId="0" xfId="0" applyAlignment="1" applyBorder="1" applyFont="1">
      <alignment horizontal="center" readingOrder="0" vertical="center"/>
    </xf>
    <xf borderId="27" fillId="2" fontId="20" numFmtId="164" xfId="0" applyAlignment="1" applyBorder="1" applyFont="1" applyNumberFormat="1">
      <alignment horizontal="center" readingOrder="0" vertical="center"/>
    </xf>
    <xf borderId="26" fillId="0" fontId="4" numFmtId="0" xfId="0" applyBorder="1" applyFont="1"/>
    <xf borderId="0" fillId="0" fontId="2" numFmtId="0" xfId="0" applyAlignment="1" applyFont="1">
      <alignment vertical="bottom"/>
    </xf>
    <xf borderId="28" fillId="0" fontId="4" numFmtId="0" xfId="0" applyBorder="1" applyFont="1"/>
    <xf borderId="29" fillId="2" fontId="21" numFmtId="164" xfId="0" applyAlignment="1" applyBorder="1" applyFont="1" applyNumberFormat="1">
      <alignment horizontal="center" readingOrder="0" vertical="center"/>
    </xf>
    <xf borderId="6" fillId="3" fontId="22" numFmtId="0" xfId="0" applyAlignment="1" applyBorder="1" applyFont="1">
      <alignment horizontal="center" readingOrder="0" vertical="center"/>
    </xf>
    <xf borderId="7" fillId="0" fontId="8" numFmtId="0" xfId="0" applyAlignment="1" applyBorder="1" applyFont="1">
      <alignment horizontal="center" readingOrder="0" vertical="center"/>
    </xf>
    <xf borderId="7" fillId="2" fontId="8" numFmtId="164" xfId="0" applyAlignment="1" applyBorder="1" applyFont="1" applyNumberFormat="1">
      <alignment horizontal="center" readingOrder="0" vertical="center"/>
    </xf>
    <xf borderId="19" fillId="3" fontId="13" numFmtId="0" xfId="0" applyAlignment="1" applyBorder="1" applyFont="1">
      <alignment horizontal="center" readingOrder="0" shrinkToFit="0" vertical="center" wrapText="0"/>
    </xf>
    <xf borderId="15" fillId="2" fontId="8" numFmtId="164" xfId="0" applyAlignment="1" applyBorder="1" applyFont="1" applyNumberFormat="1">
      <alignment horizontal="center" readingOrder="0" vertical="center"/>
    </xf>
    <xf borderId="15" fillId="0" fontId="8" numFmtId="2" xfId="0" applyAlignment="1" applyBorder="1" applyFont="1" applyNumberFormat="1">
      <alignment horizontal="center" readingOrder="0" vertical="center"/>
    </xf>
    <xf borderId="17" fillId="4" fontId="10" numFmtId="166" xfId="0" applyAlignment="1" applyBorder="1" applyFont="1" applyNumberFormat="1">
      <alignment horizontal="center" shrinkToFit="0" vertical="bottom" wrapText="0"/>
    </xf>
    <xf borderId="18" fillId="3" fontId="13" numFmtId="0" xfId="0" applyAlignment="1" applyBorder="1" applyFont="1">
      <alignment horizontal="center" readingOrder="0" shrinkToFit="0" vertical="center" wrapText="0"/>
    </xf>
    <xf borderId="0" fillId="0" fontId="23" numFmtId="0" xfId="0" applyAlignment="1" applyFon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24" numFmtId="0" xfId="0" applyAlignment="1" applyFont="1">
      <alignment readingOrder="0" vertical="bottom"/>
    </xf>
    <xf borderId="0" fillId="0" fontId="15" numFmtId="0" xfId="0" applyAlignment="1" applyFont="1">
      <alignment readingOrder="0" vertical="bottom"/>
    </xf>
    <xf borderId="4" fillId="3" fontId="5" numFmtId="49" xfId="0" applyAlignment="1" applyBorder="1" applyFont="1" applyNumberFormat="1">
      <alignment horizontal="center" vertical="center"/>
    </xf>
    <xf borderId="5" fillId="3" fontId="5" numFmtId="164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7" fillId="2" fontId="25" numFmtId="0" xfId="0" applyAlignment="1" applyBorder="1" applyFont="1">
      <alignment horizontal="center"/>
    </xf>
    <xf borderId="7" fillId="0" fontId="8" numFmtId="0" xfId="0" applyAlignment="1" applyBorder="1" applyFont="1">
      <alignment horizontal="center" vertical="center"/>
    </xf>
    <xf borderId="7" fillId="4" fontId="10" numFmtId="166" xfId="0" applyAlignment="1" applyBorder="1" applyFont="1" applyNumberFormat="1">
      <alignment horizontal="center" readingOrder="0" shrinkToFit="0" vertical="bottom" wrapText="0"/>
    </xf>
    <xf borderId="30" fillId="2" fontId="11" numFmtId="0" xfId="0" applyAlignment="1" applyBorder="1" applyFont="1">
      <alignment shrinkToFit="0" vertical="center" wrapText="0"/>
    </xf>
    <xf borderId="11" fillId="0" fontId="25" numFmtId="0" xfId="0" applyAlignment="1" applyBorder="1" applyFont="1">
      <alignment horizontal="center"/>
    </xf>
    <xf borderId="11" fillId="4" fontId="10" numFmtId="166" xfId="0" applyAlignment="1" applyBorder="1" applyFont="1" applyNumberFormat="1">
      <alignment horizontal="center" readingOrder="0" shrinkToFit="0" vertical="bottom" wrapText="0"/>
    </xf>
    <xf borderId="31" fillId="2" fontId="11" numFmtId="0" xfId="0" applyAlignment="1" applyBorder="1" applyFont="1">
      <alignment shrinkToFit="0" vertical="center" wrapText="0"/>
    </xf>
    <xf borderId="25" fillId="3" fontId="13" numFmtId="166" xfId="0" applyAlignment="1" applyBorder="1" applyFont="1" applyNumberFormat="1">
      <alignment horizontal="center" readingOrder="0" shrinkToFit="0" vertical="center" wrapText="0"/>
    </xf>
    <xf borderId="11" fillId="0" fontId="8" numFmtId="2" xfId="0" applyAlignment="1" applyBorder="1" applyFont="1" applyNumberFormat="1">
      <alignment horizontal="center" vertical="center"/>
    </xf>
    <xf borderId="5" fillId="0" fontId="25" numFmtId="0" xfId="0" applyAlignment="1" applyBorder="1" applyFont="1">
      <alignment horizontal="center"/>
    </xf>
    <xf borderId="5" fillId="0" fontId="8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readingOrder="0" shrinkToFit="0" vertical="center" wrapText="1"/>
    </xf>
    <xf borderId="5" fillId="0" fontId="8" numFmtId="2" xfId="0" applyAlignment="1" applyBorder="1" applyFont="1" applyNumberFormat="1">
      <alignment horizontal="center" vertical="center"/>
    </xf>
    <xf borderId="15" fillId="0" fontId="25" numFmtId="0" xfId="0" applyAlignment="1" applyBorder="1" applyFont="1">
      <alignment horizontal="center"/>
    </xf>
    <xf borderId="15" fillId="0" fontId="8" numFmtId="2" xfId="0" applyAlignment="1" applyBorder="1" applyFont="1" applyNumberFormat="1">
      <alignment horizontal="center" vertical="center"/>
    </xf>
    <xf borderId="15" fillId="4" fontId="10" numFmtId="166" xfId="0" applyAlignment="1" applyBorder="1" applyFont="1" applyNumberFormat="1">
      <alignment horizontal="center" shrinkToFit="0" vertical="bottom" wrapText="0"/>
    </xf>
    <xf borderId="30" fillId="2" fontId="15" numFmtId="166" xfId="0" applyAlignment="1" applyBorder="1" applyFont="1" applyNumberFormat="1">
      <alignment shrinkToFit="0" vertical="center" wrapText="0"/>
    </xf>
    <xf borderId="11" fillId="4" fontId="10" numFmtId="166" xfId="0" applyAlignment="1" applyBorder="1" applyFont="1" applyNumberFormat="1">
      <alignment horizontal="center" shrinkToFit="0" vertical="bottom" wrapText="0"/>
    </xf>
    <xf borderId="31" fillId="2" fontId="15" numFmtId="0" xfId="0" applyAlignment="1" applyBorder="1" applyFont="1">
      <alignment shrinkToFit="0" vertical="center" wrapText="0"/>
    </xf>
    <xf borderId="31" fillId="2" fontId="15" numFmtId="166" xfId="0" applyAlignment="1" applyBorder="1" applyFont="1" applyNumberFormat="1">
      <alignment shrinkToFit="0" vertical="center" wrapText="0"/>
    </xf>
    <xf borderId="15" fillId="0" fontId="8" numFmtId="0" xfId="0" applyAlignment="1" applyBorder="1" applyFont="1">
      <alignment horizontal="center" vertical="center"/>
    </xf>
    <xf borderId="15" fillId="4" fontId="10" numFmtId="166" xfId="0" applyAlignment="1" applyBorder="1" applyFont="1" applyNumberFormat="1">
      <alignment horizontal="center" readingOrder="0" shrinkToFit="0" vertical="bottom" wrapText="0"/>
    </xf>
    <xf borderId="32" fillId="2" fontId="15" numFmtId="166" xfId="0" applyAlignment="1" applyBorder="1" applyFont="1" applyNumberFormat="1">
      <alignment shrinkToFit="0" vertical="center" wrapText="0"/>
    </xf>
    <xf borderId="13" fillId="2" fontId="8" numFmtId="2" xfId="0" applyAlignment="1" applyBorder="1" applyFont="1" applyNumberFormat="1">
      <alignment horizontal="center" readingOrder="0" shrinkToFit="0" vertical="center" wrapText="1"/>
    </xf>
    <xf borderId="31" fillId="0" fontId="16" numFmtId="166" xfId="0" applyAlignment="1" applyBorder="1" applyFont="1" applyNumberFormat="1">
      <alignment horizontal="center" shrinkToFit="0" vertical="center" wrapText="0"/>
    </xf>
    <xf borderId="11" fillId="0" fontId="8" numFmtId="0" xfId="0" applyAlignment="1" applyBorder="1" applyFont="1">
      <alignment horizontal="center" vertical="center"/>
    </xf>
    <xf borderId="32" fillId="0" fontId="16" numFmtId="166" xfId="0" applyAlignment="1" applyBorder="1" applyFont="1" applyNumberFormat="1">
      <alignment horizontal="center" shrinkToFit="0" vertical="center" wrapText="0"/>
    </xf>
    <xf borderId="33" fillId="0" fontId="11" numFmtId="0" xfId="0" applyAlignment="1" applyBorder="1" applyFont="1">
      <alignment shrinkToFit="0" vertical="center" wrapText="0"/>
    </xf>
    <xf borderId="32" fillId="2" fontId="11" numFmtId="0" xfId="0" applyAlignment="1" applyBorder="1" applyFont="1">
      <alignment shrinkToFit="0" vertical="center" wrapText="0"/>
    </xf>
    <xf borderId="10" fillId="3" fontId="6" numFmtId="0" xfId="0" applyAlignment="1" applyBorder="1" applyFont="1">
      <alignment horizontal="center" readingOrder="0" vertical="center"/>
    </xf>
    <xf borderId="20" fillId="2" fontId="8" numFmtId="0" xfId="0" applyAlignment="1" applyBorder="1" applyFont="1">
      <alignment horizontal="center" readingOrder="0" vertical="center"/>
    </xf>
    <xf borderId="20" fillId="4" fontId="10" numFmtId="166" xfId="0" applyAlignment="1" applyBorder="1" applyFont="1" applyNumberFormat="1">
      <alignment horizontal="center" readingOrder="0" shrinkToFit="0" vertical="bottom" wrapText="0"/>
    </xf>
    <xf borderId="31" fillId="0" fontId="11" numFmtId="0" xfId="0" applyAlignment="1" applyBorder="1" applyFont="1">
      <alignment shrinkToFit="0" vertical="center" wrapText="0"/>
    </xf>
    <xf borderId="32" fillId="0" fontId="11" numFmtId="0" xfId="0" applyAlignment="1" applyBorder="1" applyFont="1">
      <alignment shrinkToFit="0" vertical="center" wrapText="0"/>
    </xf>
    <xf borderId="7" fillId="4" fontId="10" numFmtId="166" xfId="0" applyAlignment="1" applyBorder="1" applyFont="1" applyNumberFormat="1">
      <alignment horizontal="center" shrinkToFit="0" vertical="bottom" wrapText="0"/>
    </xf>
    <xf borderId="19" fillId="3" fontId="13" numFmtId="165" xfId="0" applyAlignment="1" applyBorder="1" applyFont="1" applyNumberFormat="1">
      <alignment horizontal="center" readingOrder="0" shrinkToFit="0" vertical="center" wrapText="0"/>
    </xf>
    <xf borderId="11" fillId="2" fontId="8" numFmtId="0" xfId="0" applyAlignment="1" applyBorder="1" applyFont="1">
      <alignment horizontal="center" shrinkToFit="0" vertical="center" wrapText="1"/>
    </xf>
    <xf borderId="9" fillId="3" fontId="13" numFmtId="166" xfId="0" applyAlignment="1" applyBorder="1" applyFont="1" applyNumberFormat="1">
      <alignment horizontal="center" readingOrder="0" shrinkToFit="0" vertical="center" wrapText="0"/>
    </xf>
    <xf borderId="32" fillId="3" fontId="13" numFmtId="0" xfId="0" applyAlignment="1" applyBorder="1" applyFont="1">
      <alignment horizontal="center" readingOrder="0" shrinkToFit="0" vertical="center" wrapText="0"/>
    </xf>
    <xf borderId="34" fillId="3" fontId="22" numFmtId="0" xfId="0" applyAlignment="1" applyBorder="1" applyFont="1">
      <alignment horizontal="center" readingOrder="0" vertical="center"/>
    </xf>
    <xf borderId="34" fillId="2" fontId="26" numFmtId="164" xfId="0" applyAlignment="1" applyBorder="1" applyFont="1" applyNumberFormat="1">
      <alignment horizontal="center" readingOrder="0" vertical="center"/>
    </xf>
    <xf borderId="34" fillId="0" fontId="8" numFmtId="0" xfId="0" applyAlignment="1" applyBorder="1" applyFont="1">
      <alignment horizontal="center" readingOrder="0" vertical="center"/>
    </xf>
    <xf borderId="34" fillId="0" fontId="8" numFmtId="0" xfId="0" applyAlignment="1" applyBorder="1" applyFont="1">
      <alignment horizontal="center" vertical="center"/>
    </xf>
    <xf borderId="34" fillId="2" fontId="8" numFmtId="0" xfId="0" applyAlignment="1" applyBorder="1" applyFont="1">
      <alignment horizontal="center" readingOrder="0" shrinkToFit="0" vertical="center" wrapText="1"/>
    </xf>
    <xf borderId="34" fillId="2" fontId="8" numFmtId="2" xfId="0" applyAlignment="1" applyBorder="1" applyFont="1" applyNumberFormat="1">
      <alignment horizontal="center" readingOrder="0" shrinkToFit="0" vertical="center" wrapText="1"/>
    </xf>
    <xf borderId="20" fillId="4" fontId="10" numFmtId="165" xfId="0" applyAlignment="1" applyBorder="1" applyFont="1" applyNumberFormat="1">
      <alignment horizontal="center" readingOrder="0" shrinkToFit="0" vertical="bottom" wrapText="0"/>
    </xf>
    <xf borderId="35" fillId="0" fontId="27" numFmtId="0" xfId="0" applyAlignment="1" applyBorder="1" applyFont="1">
      <alignment shrinkToFit="0" wrapText="0"/>
    </xf>
    <xf borderId="35" fillId="0" fontId="28" numFmtId="0" xfId="0" applyAlignment="1" applyBorder="1" applyFont="1">
      <alignment horizontal="left" shrinkToFit="0" vertical="bottom" wrapText="0"/>
    </xf>
    <xf borderId="35" fillId="0" fontId="27" numFmtId="0" xfId="0" applyAlignment="1" applyBorder="1" applyFont="1">
      <alignment horizontal="right" shrinkToFit="0" wrapText="0"/>
    </xf>
    <xf borderId="35" fillId="0" fontId="29" numFmtId="0" xfId="0" applyAlignment="1" applyBorder="1" applyFont="1">
      <alignment shrinkToFit="0" wrapText="0"/>
    </xf>
    <xf borderId="35" fillId="0" fontId="27" numFmtId="0" xfId="0" applyAlignment="1" applyBorder="1" applyFont="1">
      <alignment horizontal="center" shrinkToFit="0" wrapText="0"/>
    </xf>
    <xf borderId="0" fillId="0" fontId="27" numFmtId="0" xfId="0" applyAlignment="1" applyFont="1">
      <alignment shrinkToFit="0" wrapText="0"/>
    </xf>
    <xf borderId="0" fillId="0" fontId="30" numFmtId="0" xfId="0" applyAlignment="1" applyFont="1">
      <alignment horizontal="center" shrinkToFit="0" wrapText="0"/>
    </xf>
    <xf borderId="0" fillId="0" fontId="31" numFmtId="0" xfId="0" applyAlignment="1" applyFont="1">
      <alignment horizontal="center" readingOrder="0" shrinkToFit="0" wrapText="0"/>
    </xf>
    <xf borderId="0" fillId="0" fontId="27" numFmtId="0" xfId="0" applyAlignment="1" applyFont="1">
      <alignment shrinkToFit="0" vertical="center" wrapText="1"/>
    </xf>
    <xf borderId="0" fillId="0" fontId="27" numFmtId="0" xfId="0" applyAlignment="1" applyFont="1">
      <alignment horizontal="right" shrinkToFit="0" wrapText="0"/>
    </xf>
    <xf borderId="0" fillId="0" fontId="32" numFmtId="0" xfId="0" applyAlignment="1" applyFont="1">
      <alignment shrinkToFit="0" wrapText="0"/>
    </xf>
    <xf borderId="0" fillId="0" fontId="27" numFmtId="0" xfId="0" applyAlignment="1" applyFont="1">
      <alignment horizontal="center" shrinkToFit="0" wrapText="0"/>
    </xf>
    <xf borderId="0" fillId="0" fontId="33" numFmtId="0" xfId="0" applyAlignment="1" applyFont="1">
      <alignment shrinkToFit="0" wrapText="0"/>
    </xf>
    <xf borderId="0" fillId="0" fontId="33" numFmtId="0" xfId="0" applyAlignment="1" applyFont="1">
      <alignment horizontal="right" readingOrder="0"/>
    </xf>
    <xf borderId="1" fillId="0" fontId="34" numFmtId="167" xfId="0" applyAlignment="1" applyBorder="1" applyFont="1" applyNumberFormat="1">
      <alignment horizontal="center" readingOrder="0" shrinkToFit="0" wrapText="0"/>
    </xf>
    <xf borderId="0" fillId="0" fontId="34" numFmtId="0" xfId="0" applyAlignment="1" applyFont="1">
      <alignment shrinkToFit="0" wrapText="0"/>
    </xf>
    <xf borderId="0" fillId="0" fontId="33" numFmtId="0" xfId="0" applyAlignment="1" applyFont="1">
      <alignment horizontal="right" readingOrder="0" shrinkToFit="0" wrapText="0"/>
    </xf>
    <xf borderId="36" fillId="0" fontId="33" numFmtId="0" xfId="0" applyAlignment="1" applyBorder="1" applyFont="1">
      <alignment horizontal="center" readingOrder="0" shrinkToFit="0" wrapText="1"/>
    </xf>
    <xf borderId="36" fillId="0" fontId="4" numFmtId="0" xfId="0" applyBorder="1" applyFont="1"/>
    <xf borderId="0" fillId="0" fontId="35" numFmtId="0" xfId="0" applyAlignment="1" applyFont="1">
      <alignment shrinkToFit="0" wrapText="0"/>
    </xf>
    <xf borderId="1" fillId="0" fontId="33" numFmtId="0" xfId="0" applyAlignment="1" applyBorder="1" applyFont="1">
      <alignment horizontal="center" readingOrder="0" shrinkToFit="0" wrapText="0"/>
    </xf>
    <xf borderId="0" fillId="0" fontId="33" numFmtId="0" xfId="0" applyAlignment="1" applyFont="1">
      <alignment horizontal="right" shrinkToFit="0" wrapText="0"/>
    </xf>
    <xf borderId="1" fillId="0" fontId="36" numFmtId="0" xfId="0" applyAlignment="1" applyBorder="1" applyFont="1">
      <alignment horizontal="center" shrinkToFit="0" wrapText="0"/>
    </xf>
    <xf borderId="0" fillId="5" fontId="33" numFmtId="0" xfId="0" applyAlignment="1" applyFill="1" applyFont="1">
      <alignment shrinkToFit="0" wrapText="0"/>
    </xf>
    <xf borderId="0" fillId="0" fontId="37" numFmtId="0" xfId="0" applyAlignment="1" applyFont="1">
      <alignment shrinkToFit="0" wrapText="0"/>
    </xf>
    <xf borderId="1" fillId="0" fontId="33" numFmtId="4" xfId="0" applyAlignment="1" applyBorder="1" applyFont="1" applyNumberFormat="1">
      <alignment horizontal="center" readingOrder="0" shrinkToFit="0" wrapText="0"/>
    </xf>
    <xf borderId="0" fillId="0" fontId="34" numFmtId="0" xfId="0" applyAlignment="1" applyFont="1">
      <alignment horizontal="left" shrinkToFit="0" wrapText="0"/>
    </xf>
    <xf borderId="0" fillId="0" fontId="33" numFmtId="4" xfId="0" applyAlignment="1" applyFont="1" applyNumberFormat="1">
      <alignment horizontal="center" shrinkToFit="0" wrapText="0"/>
    </xf>
    <xf borderId="0" fillId="0" fontId="33" numFmtId="0" xfId="0" applyAlignment="1" applyFont="1">
      <alignment horizontal="center" shrinkToFit="0" wrapText="0"/>
    </xf>
    <xf borderId="1" fillId="0" fontId="34" numFmtId="4" xfId="0" applyAlignment="1" applyBorder="1" applyFont="1" applyNumberFormat="1">
      <alignment horizontal="center" readingOrder="0" shrinkToFit="0" wrapText="0"/>
    </xf>
    <xf borderId="37" fillId="0" fontId="34" numFmtId="0" xfId="0" applyAlignment="1" applyBorder="1" applyFont="1">
      <alignment horizontal="left" readingOrder="0" shrinkToFit="0" wrapText="0"/>
    </xf>
    <xf borderId="0" fillId="0" fontId="33" numFmtId="9" xfId="0" applyAlignment="1" applyFont="1" applyNumberFormat="1">
      <alignment horizontal="right" readingOrder="0" shrinkToFit="0" wrapText="0"/>
    </xf>
    <xf borderId="0" fillId="0" fontId="38" numFmtId="4" xfId="0" applyAlignment="1" applyFont="1" applyNumberFormat="1">
      <alignment horizontal="center" shrinkToFit="0" wrapText="0"/>
    </xf>
    <xf borderId="1" fillId="0" fontId="34" numFmtId="0" xfId="0" applyAlignment="1" applyBorder="1" applyFont="1">
      <alignment horizontal="center" readingOrder="0" shrinkToFit="0" wrapText="0"/>
    </xf>
    <xf borderId="0" fillId="0" fontId="39" numFmtId="0" xfId="0" applyAlignment="1" applyFont="1">
      <alignment shrinkToFit="0" wrapText="0"/>
    </xf>
    <xf borderId="0" fillId="0" fontId="33" numFmtId="4" xfId="0" applyAlignment="1" applyFont="1" applyNumberFormat="1">
      <alignment horizontal="center" readingOrder="0" shrinkToFit="0" wrapText="0"/>
    </xf>
    <xf borderId="0" fillId="0" fontId="40" numFmtId="0" xfId="0" applyAlignment="1" applyFont="1">
      <alignment horizontal="center" shrinkToFit="0" wrapText="0"/>
    </xf>
    <xf borderId="24" fillId="0" fontId="34" numFmtId="4" xfId="0" applyAlignment="1" applyBorder="1" applyFont="1" applyNumberFormat="1">
      <alignment horizontal="center" readingOrder="0" shrinkToFit="0" wrapText="0"/>
    </xf>
    <xf borderId="38" fillId="0" fontId="34" numFmtId="4" xfId="0" applyAlignment="1" applyBorder="1" applyFont="1" applyNumberFormat="1">
      <alignment horizontal="center" readingOrder="0" shrinkToFit="0" wrapText="0"/>
    </xf>
    <xf borderId="0" fillId="0" fontId="34" numFmtId="4" xfId="0" applyAlignment="1" applyFont="1" applyNumberFormat="1">
      <alignment horizontal="center" readingOrder="0" shrinkToFit="0" wrapText="0"/>
    </xf>
    <xf borderId="0" fillId="0" fontId="34" numFmtId="0" xfId="0" applyAlignment="1" applyFont="1">
      <alignment horizontal="left" readingOrder="0" shrinkToFit="0" wrapText="0"/>
    </xf>
    <xf borderId="38" fillId="5" fontId="41" numFmtId="4" xfId="0" applyAlignment="1" applyBorder="1" applyFont="1" applyNumberFormat="1">
      <alignment horizontal="center" readingOrder="0" shrinkToFit="0" wrapText="0"/>
    </xf>
    <xf borderId="38" fillId="0" fontId="33" numFmtId="0" xfId="0" applyAlignment="1" applyBorder="1" applyFont="1">
      <alignment shrinkToFit="0" wrapText="0"/>
    </xf>
    <xf borderId="38" fillId="0" fontId="34" numFmtId="0" xfId="0" applyAlignment="1" applyBorder="1" applyFont="1">
      <alignment shrinkToFit="0" wrapText="0"/>
    </xf>
    <xf borderId="38" fillId="0" fontId="42" numFmtId="0" xfId="0" applyAlignment="1" applyBorder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504825</xdr:colOff>
      <xdr:row>1</xdr:row>
      <xdr:rowOff>66675</xdr:rowOff>
    </xdr:from>
    <xdr:ext cx="1771650" cy="130492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</xdr:row>
      <xdr:rowOff>114300</xdr:rowOff>
    </xdr:from>
    <xdr:ext cx="1771650" cy="130492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0</xdr:row>
      <xdr:rowOff>180975</xdr:rowOff>
    </xdr:from>
    <xdr:ext cx="1724025" cy="1114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litecapcana.com/app/availability/etapa/floor-5.html" TargetMode="External"/><Relationship Id="rId20" Type="http://schemas.openxmlformats.org/officeDocument/2006/relationships/hyperlink" Target="https://www.elitecapcana.com/app/availability/etapa/floor-3.html" TargetMode="External"/><Relationship Id="rId42" Type="http://schemas.openxmlformats.org/officeDocument/2006/relationships/hyperlink" Target="https://www.elitecapcana.com/app/availability/etapa/floor-5.html" TargetMode="External"/><Relationship Id="rId41" Type="http://schemas.openxmlformats.org/officeDocument/2006/relationships/hyperlink" Target="https://drive.google.com/file/d/1JIrEbII31DhdngTMAqECHDLbMjdt7TTD/view?usp=sharing" TargetMode="External"/><Relationship Id="rId22" Type="http://schemas.openxmlformats.org/officeDocument/2006/relationships/hyperlink" Target="https://www.elitecapcana.com/app/availability/etapa/floor-3.html" TargetMode="External"/><Relationship Id="rId44" Type="http://schemas.openxmlformats.org/officeDocument/2006/relationships/hyperlink" Target="https://www.elitecapcana.com/app/availability/etapa/floor-6.html" TargetMode="External"/><Relationship Id="rId21" Type="http://schemas.openxmlformats.org/officeDocument/2006/relationships/hyperlink" Target="https://www.elitecapcana.com/app/availability/etapa/floor-3.html" TargetMode="External"/><Relationship Id="rId43" Type="http://schemas.openxmlformats.org/officeDocument/2006/relationships/hyperlink" Target="https://drive.google.com/file/d/1H1TfHRazGP7uQ-Mj0dWLfZteKopB4X0j/view?usp=sharing" TargetMode="External"/><Relationship Id="rId24" Type="http://schemas.openxmlformats.org/officeDocument/2006/relationships/hyperlink" Target="https://www.elitecapcana.com/app/availability/etapa/floor-3.html" TargetMode="External"/><Relationship Id="rId23" Type="http://schemas.openxmlformats.org/officeDocument/2006/relationships/hyperlink" Target="https://www.elitecapcana.com/app/availability/etapa/floor-3.html" TargetMode="External"/><Relationship Id="rId45" Type="http://schemas.openxmlformats.org/officeDocument/2006/relationships/drawing" Target="../drawings/drawing1.xml"/><Relationship Id="rId1" Type="http://schemas.openxmlformats.org/officeDocument/2006/relationships/hyperlink" Target="https://www.elitecapcana.com/app/availability/etapa/floor-1.html" TargetMode="External"/><Relationship Id="rId2" Type="http://schemas.openxmlformats.org/officeDocument/2006/relationships/hyperlink" Target="https://www.elitecapcana.com/app/availability/etapa/floor-1.html" TargetMode="External"/><Relationship Id="rId3" Type="http://schemas.openxmlformats.org/officeDocument/2006/relationships/hyperlink" Target="https://www.elitecapcana.com/app/availability/etapa/floor-1.html" TargetMode="External"/><Relationship Id="rId4" Type="http://schemas.openxmlformats.org/officeDocument/2006/relationships/hyperlink" Target="https://www.elitecapcana.com/app/units/type-a-104-124m2.html" TargetMode="External"/><Relationship Id="rId9" Type="http://schemas.openxmlformats.org/officeDocument/2006/relationships/hyperlink" Target="https://www.elitecapcana.com/app/availability/etapa/floor-1.html" TargetMode="External"/><Relationship Id="rId26" Type="http://schemas.openxmlformats.org/officeDocument/2006/relationships/hyperlink" Target="https://www.elitecapcana.com/app/availability/etapa/floor-3.html" TargetMode="External"/><Relationship Id="rId25" Type="http://schemas.openxmlformats.org/officeDocument/2006/relationships/hyperlink" Target="https://www.elitecapcana.com/app/availability/etapa/floor-3.html" TargetMode="External"/><Relationship Id="rId28" Type="http://schemas.openxmlformats.org/officeDocument/2006/relationships/hyperlink" Target="https://www.elitecapcana.com/app/availability/etapa/floor-3.html" TargetMode="External"/><Relationship Id="rId27" Type="http://schemas.openxmlformats.org/officeDocument/2006/relationships/hyperlink" Target="https://www.elitecapcana.com/app/availability/etapa/floor-3.html" TargetMode="External"/><Relationship Id="rId5" Type="http://schemas.openxmlformats.org/officeDocument/2006/relationships/hyperlink" Target="https://www.elitecapcana.com/app/availability/etapa/floor-1.html" TargetMode="External"/><Relationship Id="rId6" Type="http://schemas.openxmlformats.org/officeDocument/2006/relationships/hyperlink" Target="https://www.elitecapcana.com/app/units/type-a-106-224m2.html" TargetMode="External"/><Relationship Id="rId29" Type="http://schemas.openxmlformats.org/officeDocument/2006/relationships/hyperlink" Target="https://www.elitecapcana.com/app/availability/etapa/floor-4.html" TargetMode="External"/><Relationship Id="rId7" Type="http://schemas.openxmlformats.org/officeDocument/2006/relationships/hyperlink" Target="https://www.elitecapcana.com/app/availability/etapa/floor-1.html" TargetMode="External"/><Relationship Id="rId8" Type="http://schemas.openxmlformats.org/officeDocument/2006/relationships/hyperlink" Target="https://www.elitecapcana.com/app/availability/etapa/floor-1.html" TargetMode="External"/><Relationship Id="rId31" Type="http://schemas.openxmlformats.org/officeDocument/2006/relationships/hyperlink" Target="https://www.elitecapcana.com/app/availability/etapa/floor-4.html" TargetMode="External"/><Relationship Id="rId30" Type="http://schemas.openxmlformats.org/officeDocument/2006/relationships/hyperlink" Target="https://www.elitecapcana.com/app/availability/etapa/floor-4.html" TargetMode="External"/><Relationship Id="rId11" Type="http://schemas.openxmlformats.org/officeDocument/2006/relationships/hyperlink" Target="https://www.elitecapcana.com/app/availability/etapa/floor-2.html" TargetMode="External"/><Relationship Id="rId33" Type="http://schemas.openxmlformats.org/officeDocument/2006/relationships/hyperlink" Target="https://www.elitecapcana.com/app/availability/etapa/floor-4.html" TargetMode="External"/><Relationship Id="rId10" Type="http://schemas.openxmlformats.org/officeDocument/2006/relationships/hyperlink" Target="https://www.elitecapcana.com/app/availability/etapa/floor-2.html" TargetMode="External"/><Relationship Id="rId32" Type="http://schemas.openxmlformats.org/officeDocument/2006/relationships/hyperlink" Target="https://www.elitecapcana.com/app/availability/etapa/floor-4.html" TargetMode="External"/><Relationship Id="rId13" Type="http://schemas.openxmlformats.org/officeDocument/2006/relationships/hyperlink" Target="https://www.elitecapcana.com/app/availability/etapa/floor-2.html" TargetMode="External"/><Relationship Id="rId35" Type="http://schemas.openxmlformats.org/officeDocument/2006/relationships/hyperlink" Target="https://www.elitecapcana.com/app/availability/etapa/floor-4.html" TargetMode="External"/><Relationship Id="rId12" Type="http://schemas.openxmlformats.org/officeDocument/2006/relationships/hyperlink" Target="https://www.elitecapcana.com/app/availability/etapa/floor-2.html" TargetMode="External"/><Relationship Id="rId34" Type="http://schemas.openxmlformats.org/officeDocument/2006/relationships/hyperlink" Target="https://www.elitecapcana.com/app/availability/etapa/floor-4.html" TargetMode="External"/><Relationship Id="rId15" Type="http://schemas.openxmlformats.org/officeDocument/2006/relationships/hyperlink" Target="https://www.elitecapcana.com/app/availability/etapa/floor-2.html" TargetMode="External"/><Relationship Id="rId37" Type="http://schemas.openxmlformats.org/officeDocument/2006/relationships/hyperlink" Target="https://www.elitecapcana.com/app/availability/etapa/floor-4.html" TargetMode="External"/><Relationship Id="rId14" Type="http://schemas.openxmlformats.org/officeDocument/2006/relationships/hyperlink" Target="https://www.elitecapcana.com/app/availability/etapa/floor-2.html" TargetMode="External"/><Relationship Id="rId36" Type="http://schemas.openxmlformats.org/officeDocument/2006/relationships/hyperlink" Target="https://www.elitecapcana.com/app/availability/etapa/floor-4.html" TargetMode="External"/><Relationship Id="rId17" Type="http://schemas.openxmlformats.org/officeDocument/2006/relationships/hyperlink" Target="https://www.elitecapcana.com/app/availability/etapa/floor-2.html" TargetMode="External"/><Relationship Id="rId39" Type="http://schemas.openxmlformats.org/officeDocument/2006/relationships/hyperlink" Target="https://www.elitecapcana.com/app/units/type-a-502-223m2.html" TargetMode="External"/><Relationship Id="rId16" Type="http://schemas.openxmlformats.org/officeDocument/2006/relationships/hyperlink" Target="https://www.elitecapcana.com/app/availability/etapa/floor-2.html" TargetMode="External"/><Relationship Id="rId38" Type="http://schemas.openxmlformats.org/officeDocument/2006/relationships/hyperlink" Target="https://www.elitecapcana.com/app/availability/etapa/floor-4.html" TargetMode="External"/><Relationship Id="rId19" Type="http://schemas.openxmlformats.org/officeDocument/2006/relationships/hyperlink" Target="https://www.elitecapcana.com/app/availability/etapa/floor-3.html" TargetMode="External"/><Relationship Id="rId18" Type="http://schemas.openxmlformats.org/officeDocument/2006/relationships/hyperlink" Target="https://www.elitecapcana.com/app/availability/etapa/floor-2.html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litecapcana.com/app/availability/etapa/floor-4.html" TargetMode="External"/><Relationship Id="rId42" Type="http://schemas.openxmlformats.org/officeDocument/2006/relationships/hyperlink" Target="https://www.elitecapcana.com/app/availability/etapa/floor-4.html" TargetMode="External"/><Relationship Id="rId41" Type="http://schemas.openxmlformats.org/officeDocument/2006/relationships/hyperlink" Target="https://www.elitecapcana.com/app/availability/etapa/floor-4.html" TargetMode="External"/><Relationship Id="rId44" Type="http://schemas.openxmlformats.org/officeDocument/2006/relationships/hyperlink" Target="https://www.elitecapcana.com/app/availability/etapa/floor-4.html" TargetMode="External"/><Relationship Id="rId43" Type="http://schemas.openxmlformats.org/officeDocument/2006/relationships/hyperlink" Target="https://www.elitecapcana.com/app/availability/etapa/floor-4.html" TargetMode="External"/><Relationship Id="rId46" Type="http://schemas.openxmlformats.org/officeDocument/2006/relationships/hyperlink" Target="https://www.elitecapcana.com/app/availability/etapa/floor-4.html" TargetMode="External"/><Relationship Id="rId45" Type="http://schemas.openxmlformats.org/officeDocument/2006/relationships/hyperlink" Target="https://www.elitecapcana.com/app/availability/etapa/floor-4.html" TargetMode="External"/><Relationship Id="rId1" Type="http://schemas.openxmlformats.org/officeDocument/2006/relationships/hyperlink" Target="https://www.elitecapcana.com/app/availability/etapa/floor-1.html" TargetMode="External"/><Relationship Id="rId2" Type="http://schemas.openxmlformats.org/officeDocument/2006/relationships/hyperlink" Target="https://www.elitecapcana.com/app/availability/etapa/floor-1.html" TargetMode="External"/><Relationship Id="rId3" Type="http://schemas.openxmlformats.org/officeDocument/2006/relationships/hyperlink" Target="https://www.elitecapcana.com/app/availability/etapa/floor-1.html" TargetMode="External"/><Relationship Id="rId4" Type="http://schemas.openxmlformats.org/officeDocument/2006/relationships/hyperlink" Target="https://www.elitecapcana.com/app/units/type-b-104-180m2.html" TargetMode="External"/><Relationship Id="rId9" Type="http://schemas.openxmlformats.org/officeDocument/2006/relationships/hyperlink" Target="https://www.elitecapcana.com/app/availability/etapa/floor-1.html" TargetMode="External"/><Relationship Id="rId48" Type="http://schemas.openxmlformats.org/officeDocument/2006/relationships/hyperlink" Target="https://www.elitecapcana.com/app/availability/etapa/floor-5.html" TargetMode="External"/><Relationship Id="rId47" Type="http://schemas.openxmlformats.org/officeDocument/2006/relationships/hyperlink" Target="https://www.elitecapcana.com/app/availability/etapa/floor-5.html" TargetMode="External"/><Relationship Id="rId49" Type="http://schemas.openxmlformats.org/officeDocument/2006/relationships/hyperlink" Target="https://www.elitecapcana.com/app/availability/etapa/floor-5.html" TargetMode="External"/><Relationship Id="rId5" Type="http://schemas.openxmlformats.org/officeDocument/2006/relationships/hyperlink" Target="https://www.elitecapcana.com/app/availability/etapa/floor-1.html" TargetMode="External"/><Relationship Id="rId6" Type="http://schemas.openxmlformats.org/officeDocument/2006/relationships/hyperlink" Target="https://www.elitecapcana.com/app/availability/etapa/floor-1.html" TargetMode="External"/><Relationship Id="rId7" Type="http://schemas.openxmlformats.org/officeDocument/2006/relationships/hyperlink" Target="https://www.elitecapcana.com/app/availability/etapa/floor-1.html" TargetMode="External"/><Relationship Id="rId8" Type="http://schemas.openxmlformats.org/officeDocument/2006/relationships/hyperlink" Target="https://www.elitecapcana.com/app/availability/etapa/floor-1.html" TargetMode="External"/><Relationship Id="rId31" Type="http://schemas.openxmlformats.org/officeDocument/2006/relationships/hyperlink" Target="https://www.elitecapcana.com/app/availability/etapa/floor-3.html" TargetMode="External"/><Relationship Id="rId30" Type="http://schemas.openxmlformats.org/officeDocument/2006/relationships/hyperlink" Target="https://www.elitecapcana.com/app/availability/etapa/floor-3.html" TargetMode="External"/><Relationship Id="rId33" Type="http://schemas.openxmlformats.org/officeDocument/2006/relationships/hyperlink" Target="https://www.elitecapcana.com/app/availability/etapa/floor-3.html" TargetMode="External"/><Relationship Id="rId32" Type="http://schemas.openxmlformats.org/officeDocument/2006/relationships/hyperlink" Target="https://www.elitecapcana.com/app/availability/etapa/floor-3.html" TargetMode="External"/><Relationship Id="rId35" Type="http://schemas.openxmlformats.org/officeDocument/2006/relationships/hyperlink" Target="https://www.elitecapcana.com/app/availability/etapa/floor-4.html" TargetMode="External"/><Relationship Id="rId34" Type="http://schemas.openxmlformats.org/officeDocument/2006/relationships/hyperlink" Target="https://www.elitecapcana.com/app/availability/etapa/floor-3.html" TargetMode="External"/><Relationship Id="rId70" Type="http://schemas.openxmlformats.org/officeDocument/2006/relationships/drawing" Target="../drawings/drawing2.xml"/><Relationship Id="rId37" Type="http://schemas.openxmlformats.org/officeDocument/2006/relationships/hyperlink" Target="https://www.elitecapcana.com/app/availability/etapa/floor-4.html" TargetMode="External"/><Relationship Id="rId36" Type="http://schemas.openxmlformats.org/officeDocument/2006/relationships/hyperlink" Target="https://www.elitecapcana.com/app/availability/etapa/floor-4.html" TargetMode="External"/><Relationship Id="rId39" Type="http://schemas.openxmlformats.org/officeDocument/2006/relationships/hyperlink" Target="https://www.elitecapcana.com/app/availability/etapa/floor-4.html" TargetMode="External"/><Relationship Id="rId38" Type="http://schemas.openxmlformats.org/officeDocument/2006/relationships/hyperlink" Target="https://www.elitecapcana.com/app/availability/etapa/floor-4.html" TargetMode="External"/><Relationship Id="rId62" Type="http://schemas.openxmlformats.org/officeDocument/2006/relationships/hyperlink" Target="https://www.elitecapcana.com/app/availability/etapa/floor-6.html" TargetMode="External"/><Relationship Id="rId61" Type="http://schemas.openxmlformats.org/officeDocument/2006/relationships/hyperlink" Target="https://www.elitecapcana.com/app/availability/etapa/floor-6.html" TargetMode="External"/><Relationship Id="rId20" Type="http://schemas.openxmlformats.org/officeDocument/2006/relationships/hyperlink" Target="https://www.elitecapcana.com/app/availability/etapa/floor-2.html" TargetMode="External"/><Relationship Id="rId64" Type="http://schemas.openxmlformats.org/officeDocument/2006/relationships/hyperlink" Target="https://www.elitecapcana.com/app/availability/etapa/floor-6.html" TargetMode="External"/><Relationship Id="rId63" Type="http://schemas.openxmlformats.org/officeDocument/2006/relationships/hyperlink" Target="https://www.elitecapcana.com/app/availability/etapa/floor-6.html" TargetMode="External"/><Relationship Id="rId22" Type="http://schemas.openxmlformats.org/officeDocument/2006/relationships/hyperlink" Target="https://www.elitecapcana.com/app/availability/etapa/floor-2.html" TargetMode="External"/><Relationship Id="rId66" Type="http://schemas.openxmlformats.org/officeDocument/2006/relationships/hyperlink" Target="https://www.elitecapcana.com/app/availability/etapa/floor-6.html" TargetMode="External"/><Relationship Id="rId21" Type="http://schemas.openxmlformats.org/officeDocument/2006/relationships/hyperlink" Target="https://www.elitecapcana.com/app/availability/etapa/floor-2.html" TargetMode="External"/><Relationship Id="rId65" Type="http://schemas.openxmlformats.org/officeDocument/2006/relationships/hyperlink" Target="https://www.elitecapcana.com/app/availability/etapa/floor-6.html" TargetMode="External"/><Relationship Id="rId24" Type="http://schemas.openxmlformats.org/officeDocument/2006/relationships/hyperlink" Target="https://www.elitecapcana.com/app/availability/etapa/floor-3.html" TargetMode="External"/><Relationship Id="rId68" Type="http://schemas.openxmlformats.org/officeDocument/2006/relationships/hyperlink" Target="https://www.elitecapcana.com/app/availability/etapa/floor-6.html" TargetMode="External"/><Relationship Id="rId23" Type="http://schemas.openxmlformats.org/officeDocument/2006/relationships/hyperlink" Target="https://www.elitecapcana.com/app/availability/etapa/floor-3.html" TargetMode="External"/><Relationship Id="rId67" Type="http://schemas.openxmlformats.org/officeDocument/2006/relationships/hyperlink" Target="https://www.elitecapcana.com/app/availability/etapa/floor-6.html" TargetMode="External"/><Relationship Id="rId60" Type="http://schemas.openxmlformats.org/officeDocument/2006/relationships/hyperlink" Target="https://www.elitecapcana.com/app/availability/etapa/floor-6.html" TargetMode="External"/><Relationship Id="rId26" Type="http://schemas.openxmlformats.org/officeDocument/2006/relationships/hyperlink" Target="https://www.elitecapcana.com/app/availability/etapa/floor-3.html" TargetMode="External"/><Relationship Id="rId25" Type="http://schemas.openxmlformats.org/officeDocument/2006/relationships/hyperlink" Target="https://www.elitecapcana.com/app/availability/etapa/floor-3.html" TargetMode="External"/><Relationship Id="rId69" Type="http://schemas.openxmlformats.org/officeDocument/2006/relationships/hyperlink" Target="https://www.elitecapcana.com/app/availability/etapa/floor-6.html" TargetMode="External"/><Relationship Id="rId28" Type="http://schemas.openxmlformats.org/officeDocument/2006/relationships/hyperlink" Target="https://www.elitecapcana.com/app/availability/etapa/floor-3.html" TargetMode="External"/><Relationship Id="rId27" Type="http://schemas.openxmlformats.org/officeDocument/2006/relationships/hyperlink" Target="https://www.elitecapcana.com/app/availability/etapa/floor-3.html" TargetMode="External"/><Relationship Id="rId29" Type="http://schemas.openxmlformats.org/officeDocument/2006/relationships/hyperlink" Target="https://www.elitecapcana.com/app/availability/etapa/floor-3.html" TargetMode="External"/><Relationship Id="rId51" Type="http://schemas.openxmlformats.org/officeDocument/2006/relationships/hyperlink" Target="https://www.elitecapcana.com/app/availability/etapa/floor-5.html" TargetMode="External"/><Relationship Id="rId50" Type="http://schemas.openxmlformats.org/officeDocument/2006/relationships/hyperlink" Target="https://www.elitecapcana.com/app/units/type-b-504-100m2.html" TargetMode="External"/><Relationship Id="rId53" Type="http://schemas.openxmlformats.org/officeDocument/2006/relationships/hyperlink" Target="https://www.elitecapcana.com/app/availability/etapa/floor-5.html" TargetMode="External"/><Relationship Id="rId52" Type="http://schemas.openxmlformats.org/officeDocument/2006/relationships/hyperlink" Target="https://www.elitecapcana.com/app/availability/etapa/floor-5.html" TargetMode="External"/><Relationship Id="rId11" Type="http://schemas.openxmlformats.org/officeDocument/2006/relationships/hyperlink" Target="https://www.elitecapcana.com/app/availability/etapa/floor-1.html" TargetMode="External"/><Relationship Id="rId55" Type="http://schemas.openxmlformats.org/officeDocument/2006/relationships/hyperlink" Target="https://www.elitecapcana.com/app/availability/etapa/floor-5.html" TargetMode="External"/><Relationship Id="rId10" Type="http://schemas.openxmlformats.org/officeDocument/2006/relationships/hyperlink" Target="https://www.elitecapcana.com/app/availability/etapa/floor-1.html" TargetMode="External"/><Relationship Id="rId54" Type="http://schemas.openxmlformats.org/officeDocument/2006/relationships/hyperlink" Target="https://www.elitecapcana.com/app/availability/etapa/floor-5.html" TargetMode="External"/><Relationship Id="rId13" Type="http://schemas.openxmlformats.org/officeDocument/2006/relationships/hyperlink" Target="https://www.elitecapcana.com/app/availability/etapa/floor-2.html" TargetMode="External"/><Relationship Id="rId57" Type="http://schemas.openxmlformats.org/officeDocument/2006/relationships/hyperlink" Target="https://www.elitecapcana.com/app/availability/etapa/floor-5.html" TargetMode="External"/><Relationship Id="rId12" Type="http://schemas.openxmlformats.org/officeDocument/2006/relationships/hyperlink" Target="https://www.elitecapcana.com/app/availability/etapa/floor-2.html" TargetMode="External"/><Relationship Id="rId56" Type="http://schemas.openxmlformats.org/officeDocument/2006/relationships/hyperlink" Target="https://www.elitecapcana.com/app/availability/etapa/floor-5.html" TargetMode="External"/><Relationship Id="rId15" Type="http://schemas.openxmlformats.org/officeDocument/2006/relationships/hyperlink" Target="https://www.elitecapcana.com/app/availability/etapa/floor-2.html" TargetMode="External"/><Relationship Id="rId59" Type="http://schemas.openxmlformats.org/officeDocument/2006/relationships/hyperlink" Target="https://drive.google.com/file/d/18YZlSOHQy0cxNLbfBmUUu6k-BOTLSXmh/view?usp=drive_link" TargetMode="External"/><Relationship Id="rId14" Type="http://schemas.openxmlformats.org/officeDocument/2006/relationships/hyperlink" Target="https://www.elitecapcana.com/app/availability/etapa/floor-2.html" TargetMode="External"/><Relationship Id="rId58" Type="http://schemas.openxmlformats.org/officeDocument/2006/relationships/hyperlink" Target="https://www.elitecapcana.com/app/units/type-b-512-123m2.html" TargetMode="External"/><Relationship Id="rId17" Type="http://schemas.openxmlformats.org/officeDocument/2006/relationships/hyperlink" Target="https://www.elitecapcana.com/app/availability/etapa/floor-2.html" TargetMode="External"/><Relationship Id="rId16" Type="http://schemas.openxmlformats.org/officeDocument/2006/relationships/hyperlink" Target="https://www.elitecapcana.com/app/availability/etapa/floor-2.html" TargetMode="External"/><Relationship Id="rId19" Type="http://schemas.openxmlformats.org/officeDocument/2006/relationships/hyperlink" Target="https://www.elitecapcana.com/app/availability/etapa/floor-2.html" TargetMode="External"/><Relationship Id="rId18" Type="http://schemas.openxmlformats.org/officeDocument/2006/relationships/hyperlink" Target="https://www.elitecapcana.com/app/availability/etapa/floor-2.html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9.25"/>
    <col customWidth="1" min="3" max="3" width="9.13"/>
    <col customWidth="1" min="4" max="4" width="11.5"/>
    <col customWidth="1" min="5" max="5" width="16.0"/>
    <col customWidth="1" min="6" max="6" width="12.63"/>
    <col customWidth="1" min="7" max="7" width="13.0"/>
    <col customWidth="1" min="8" max="8" width="11.5"/>
    <col customWidth="1" min="9" max="9" width="9.63"/>
    <col customWidth="1" min="10" max="10" width="10.13"/>
    <col customWidth="1" min="11" max="11" width="10.0"/>
    <col customWidth="1" min="12" max="12" width="11.0"/>
    <col customWidth="1" min="13" max="13" width="11.63"/>
    <col customWidth="1" min="14" max="14" width="12.25"/>
    <col customWidth="1" min="15" max="15" width="11.88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ht="116.2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ht="35.25" customHeight="1">
      <c r="A3" s="8"/>
      <c r="B3" s="9" t="s">
        <v>0</v>
      </c>
      <c r="C3" s="10" t="s">
        <v>1</v>
      </c>
      <c r="D3" s="11" t="s">
        <v>2</v>
      </c>
      <c r="E3" s="12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</row>
    <row r="4" ht="19.5" customHeight="1">
      <c r="A4" s="14"/>
      <c r="B4" s="15">
        <v>1.0</v>
      </c>
      <c r="C4" s="16" t="s">
        <v>14</v>
      </c>
      <c r="D4" s="17">
        <v>1.0</v>
      </c>
      <c r="E4" s="18"/>
      <c r="F4" s="17">
        <v>2.0</v>
      </c>
      <c r="G4" s="17">
        <v>68.75</v>
      </c>
      <c r="H4" s="19">
        <v>23.3</v>
      </c>
      <c r="I4" s="20">
        <v>0.0</v>
      </c>
      <c r="J4" s="20">
        <v>0.0</v>
      </c>
      <c r="K4" s="20">
        <v>1.0</v>
      </c>
      <c r="L4" s="21">
        <f t="shared" ref="L4:L47" si="1">G4+H4+I4+J4</f>
        <v>92.05</v>
      </c>
      <c r="M4" s="22">
        <f t="shared" ref="M4:M47" si="2">L4*10.7639</f>
        <v>990.816995</v>
      </c>
      <c r="N4" s="23">
        <v>322390.0</v>
      </c>
      <c r="O4" s="24"/>
    </row>
    <row r="5" ht="19.5" customHeight="1">
      <c r="A5" s="14"/>
      <c r="B5" s="25"/>
      <c r="C5" s="26" t="s">
        <v>15</v>
      </c>
      <c r="D5" s="27">
        <v>2.0</v>
      </c>
      <c r="E5" s="27" t="s">
        <v>16</v>
      </c>
      <c r="F5" s="27">
        <v>2.5</v>
      </c>
      <c r="G5" s="28">
        <v>97.18</v>
      </c>
      <c r="H5" s="29">
        <v>18.59</v>
      </c>
      <c r="I5" s="27">
        <v>0.0</v>
      </c>
      <c r="J5" s="30">
        <v>0.0</v>
      </c>
      <c r="K5" s="30">
        <v>1.0</v>
      </c>
      <c r="L5" s="31">
        <f t="shared" si="1"/>
        <v>115.77</v>
      </c>
      <c r="M5" s="32">
        <f t="shared" si="2"/>
        <v>1246.136703</v>
      </c>
      <c r="N5" s="33">
        <v>400670.0</v>
      </c>
      <c r="O5" s="24"/>
    </row>
    <row r="6" ht="19.5" customHeight="1">
      <c r="A6" s="14"/>
      <c r="B6" s="25"/>
      <c r="C6" s="26" t="s">
        <v>17</v>
      </c>
      <c r="D6" s="27">
        <v>2.0</v>
      </c>
      <c r="E6" s="27" t="s">
        <v>18</v>
      </c>
      <c r="F6" s="27">
        <v>2.5</v>
      </c>
      <c r="G6" s="28">
        <v>106.86</v>
      </c>
      <c r="H6" s="27">
        <v>54.32</v>
      </c>
      <c r="I6" s="27">
        <v>57.56</v>
      </c>
      <c r="J6" s="30">
        <v>0.0</v>
      </c>
      <c r="K6" s="30">
        <v>1.0</v>
      </c>
      <c r="L6" s="31">
        <f t="shared" si="1"/>
        <v>218.74</v>
      </c>
      <c r="M6" s="32">
        <f t="shared" si="2"/>
        <v>2354.495486</v>
      </c>
      <c r="N6" s="33">
        <v>721000.0</v>
      </c>
      <c r="O6" s="24"/>
    </row>
    <row r="7" ht="19.5" customHeight="1">
      <c r="A7" s="14"/>
      <c r="B7" s="25"/>
      <c r="C7" s="26" t="s">
        <v>19</v>
      </c>
      <c r="D7" s="34">
        <v>1.0</v>
      </c>
      <c r="E7" s="27" t="s">
        <v>20</v>
      </c>
      <c r="F7" s="27">
        <v>2.0</v>
      </c>
      <c r="G7" s="28">
        <v>65.37</v>
      </c>
      <c r="H7" s="28">
        <v>31.9</v>
      </c>
      <c r="I7" s="28">
        <v>27.22</v>
      </c>
      <c r="J7" s="30">
        <v>0.0</v>
      </c>
      <c r="K7" s="30">
        <v>1.0</v>
      </c>
      <c r="L7" s="31">
        <f t="shared" si="1"/>
        <v>124.49</v>
      </c>
      <c r="M7" s="32">
        <f t="shared" si="2"/>
        <v>1339.997911</v>
      </c>
      <c r="N7" s="33">
        <v>412000.0</v>
      </c>
      <c r="O7" s="24"/>
    </row>
    <row r="8" ht="19.5" customHeight="1">
      <c r="A8" s="14"/>
      <c r="B8" s="25"/>
      <c r="C8" s="26" t="s">
        <v>21</v>
      </c>
      <c r="D8" s="27">
        <v>2.0</v>
      </c>
      <c r="E8" s="27" t="s">
        <v>20</v>
      </c>
      <c r="F8" s="27">
        <v>2.5</v>
      </c>
      <c r="G8" s="28">
        <v>98.24</v>
      </c>
      <c r="H8" s="28">
        <v>28.17</v>
      </c>
      <c r="I8" s="27">
        <v>26.59</v>
      </c>
      <c r="J8" s="30">
        <v>0.0</v>
      </c>
      <c r="K8" s="30">
        <v>1.0</v>
      </c>
      <c r="L8" s="31">
        <f t="shared" si="1"/>
        <v>153</v>
      </c>
      <c r="M8" s="32">
        <f t="shared" si="2"/>
        <v>1646.8767</v>
      </c>
      <c r="N8" s="33">
        <v>513970.0</v>
      </c>
      <c r="O8" s="24"/>
    </row>
    <row r="9" ht="19.5" customHeight="1">
      <c r="A9" s="14"/>
      <c r="B9" s="25"/>
      <c r="C9" s="26" t="s">
        <v>22</v>
      </c>
      <c r="D9" s="34">
        <v>2.0</v>
      </c>
      <c r="E9" s="27" t="s">
        <v>20</v>
      </c>
      <c r="F9" s="27">
        <v>2.5</v>
      </c>
      <c r="G9" s="27">
        <v>106.86</v>
      </c>
      <c r="H9" s="28">
        <v>62.04</v>
      </c>
      <c r="I9" s="28">
        <v>55.43</v>
      </c>
      <c r="J9" s="30">
        <v>0.0</v>
      </c>
      <c r="K9" s="30">
        <v>1.0</v>
      </c>
      <c r="L9" s="31">
        <f t="shared" si="1"/>
        <v>224.33</v>
      </c>
      <c r="M9" s="32">
        <f t="shared" si="2"/>
        <v>2414.665687</v>
      </c>
      <c r="N9" s="35"/>
      <c r="O9" s="36" t="s">
        <v>23</v>
      </c>
    </row>
    <row r="10" ht="19.5" customHeight="1">
      <c r="A10" s="14"/>
      <c r="B10" s="25"/>
      <c r="C10" s="26" t="s">
        <v>24</v>
      </c>
      <c r="D10" s="34">
        <v>2.0</v>
      </c>
      <c r="E10" s="27" t="s">
        <v>20</v>
      </c>
      <c r="F10" s="27">
        <v>2.5</v>
      </c>
      <c r="G10" s="28">
        <v>97.18</v>
      </c>
      <c r="H10" s="27">
        <v>30.09</v>
      </c>
      <c r="I10" s="28">
        <v>25.76</v>
      </c>
      <c r="J10" s="30">
        <v>0.0</v>
      </c>
      <c r="K10" s="30">
        <v>1.0</v>
      </c>
      <c r="L10" s="31">
        <f t="shared" si="1"/>
        <v>153.03</v>
      </c>
      <c r="M10" s="32">
        <f t="shared" si="2"/>
        <v>1647.199617</v>
      </c>
      <c r="N10" s="33">
        <v>513970.0</v>
      </c>
      <c r="O10" s="36" t="s">
        <v>25</v>
      </c>
    </row>
    <row r="11" ht="19.5" customHeight="1">
      <c r="A11" s="14"/>
      <c r="B11" s="25"/>
      <c r="C11" s="26" t="s">
        <v>26</v>
      </c>
      <c r="D11" s="34">
        <v>1.0</v>
      </c>
      <c r="E11" s="27" t="s">
        <v>20</v>
      </c>
      <c r="F11" s="27">
        <v>2.0</v>
      </c>
      <c r="G11" s="28">
        <v>68.75</v>
      </c>
      <c r="H11" s="28">
        <v>33.45</v>
      </c>
      <c r="I11" s="29">
        <v>24.36</v>
      </c>
      <c r="J11" s="30">
        <v>0.0</v>
      </c>
      <c r="K11" s="30">
        <v>1.0</v>
      </c>
      <c r="L11" s="31">
        <f t="shared" si="1"/>
        <v>126.56</v>
      </c>
      <c r="M11" s="32">
        <f t="shared" si="2"/>
        <v>1362.279184</v>
      </c>
      <c r="N11" s="33">
        <v>417150.0</v>
      </c>
      <c r="O11" s="36" t="s">
        <v>25</v>
      </c>
    </row>
    <row r="12" ht="19.5" customHeight="1">
      <c r="A12" s="14"/>
      <c r="B12" s="37"/>
      <c r="C12" s="38" t="s">
        <v>27</v>
      </c>
      <c r="D12" s="39">
        <v>2.0</v>
      </c>
      <c r="E12" s="39" t="s">
        <v>20</v>
      </c>
      <c r="F12" s="39">
        <v>2.5</v>
      </c>
      <c r="G12" s="40">
        <v>111.86</v>
      </c>
      <c r="H12" s="40">
        <v>53.27</v>
      </c>
      <c r="I12" s="40">
        <v>30.49</v>
      </c>
      <c r="J12" s="41">
        <v>0.0</v>
      </c>
      <c r="K12" s="41">
        <v>1.0</v>
      </c>
      <c r="L12" s="42">
        <f t="shared" si="1"/>
        <v>195.62</v>
      </c>
      <c r="M12" s="43">
        <f t="shared" si="2"/>
        <v>2105.634118</v>
      </c>
      <c r="N12" s="44">
        <v>643750.0</v>
      </c>
      <c r="O12" s="45"/>
    </row>
    <row r="13" ht="19.5" customHeight="1">
      <c r="A13" s="14"/>
      <c r="B13" s="15">
        <v>2.0</v>
      </c>
      <c r="C13" s="16" t="s">
        <v>28</v>
      </c>
      <c r="D13" s="17">
        <v>1.0</v>
      </c>
      <c r="E13" s="46"/>
      <c r="F13" s="17">
        <v>2.0</v>
      </c>
      <c r="G13" s="47">
        <v>68.75</v>
      </c>
      <c r="H13" s="19">
        <v>24.52</v>
      </c>
      <c r="I13" s="20">
        <v>0.0</v>
      </c>
      <c r="J13" s="20">
        <v>0.0</v>
      </c>
      <c r="K13" s="20">
        <v>1.0</v>
      </c>
      <c r="L13" s="21">
        <f t="shared" si="1"/>
        <v>93.27</v>
      </c>
      <c r="M13" s="22">
        <f t="shared" si="2"/>
        <v>1003.948953</v>
      </c>
      <c r="N13" s="23">
        <v>322905.0</v>
      </c>
      <c r="O13" s="48"/>
    </row>
    <row r="14" ht="19.5" customHeight="1">
      <c r="A14" s="14"/>
      <c r="B14" s="25"/>
      <c r="C14" s="26" t="s">
        <v>29</v>
      </c>
      <c r="D14" s="27">
        <v>2.0</v>
      </c>
      <c r="E14" s="27" t="s">
        <v>16</v>
      </c>
      <c r="F14" s="27">
        <v>2.5</v>
      </c>
      <c r="G14" s="28">
        <v>97.18</v>
      </c>
      <c r="H14" s="49">
        <v>19.67</v>
      </c>
      <c r="I14" s="27">
        <v>0.0</v>
      </c>
      <c r="J14" s="30">
        <v>0.0</v>
      </c>
      <c r="K14" s="30">
        <v>1.0</v>
      </c>
      <c r="L14" s="31">
        <f t="shared" si="1"/>
        <v>116.85</v>
      </c>
      <c r="M14" s="32">
        <f t="shared" si="2"/>
        <v>1257.761715</v>
      </c>
      <c r="N14" s="33"/>
      <c r="O14" s="36" t="s">
        <v>23</v>
      </c>
    </row>
    <row r="15" ht="19.5" customHeight="1">
      <c r="A15" s="14"/>
      <c r="B15" s="25"/>
      <c r="C15" s="26" t="s">
        <v>30</v>
      </c>
      <c r="D15" s="27">
        <v>2.0</v>
      </c>
      <c r="E15" s="27" t="s">
        <v>16</v>
      </c>
      <c r="F15" s="27">
        <v>2.5</v>
      </c>
      <c r="G15" s="28">
        <v>106.86</v>
      </c>
      <c r="H15" s="28">
        <v>48.85</v>
      </c>
      <c r="I15" s="27">
        <v>0.0</v>
      </c>
      <c r="J15" s="30">
        <v>0.0</v>
      </c>
      <c r="K15" s="30">
        <v>1.0</v>
      </c>
      <c r="L15" s="31">
        <f t="shared" si="1"/>
        <v>155.71</v>
      </c>
      <c r="M15" s="32">
        <f t="shared" si="2"/>
        <v>1676.046869</v>
      </c>
      <c r="N15" s="33">
        <v>525506.0</v>
      </c>
      <c r="O15" s="36" t="s">
        <v>31</v>
      </c>
    </row>
    <row r="16" ht="19.5" customHeight="1">
      <c r="A16" s="14"/>
      <c r="B16" s="25"/>
      <c r="C16" s="26" t="s">
        <v>32</v>
      </c>
      <c r="D16" s="34">
        <v>1.0</v>
      </c>
      <c r="E16" s="28"/>
      <c r="F16" s="27">
        <v>2.0</v>
      </c>
      <c r="G16" s="28">
        <v>65.37</v>
      </c>
      <c r="H16" s="49">
        <v>22.59</v>
      </c>
      <c r="I16" s="27">
        <v>0.0</v>
      </c>
      <c r="J16" s="30">
        <v>0.0</v>
      </c>
      <c r="K16" s="30">
        <v>1.0</v>
      </c>
      <c r="L16" s="31">
        <f t="shared" si="1"/>
        <v>87.96</v>
      </c>
      <c r="M16" s="32">
        <f t="shared" si="2"/>
        <v>946.792644</v>
      </c>
      <c r="N16" s="33">
        <v>305663.0</v>
      </c>
      <c r="O16" s="36" t="s">
        <v>25</v>
      </c>
    </row>
    <row r="17" ht="19.5" customHeight="1">
      <c r="A17" s="14"/>
      <c r="B17" s="25"/>
      <c r="C17" s="26" t="s">
        <v>33</v>
      </c>
      <c r="D17" s="27">
        <v>2.0</v>
      </c>
      <c r="E17" s="28"/>
      <c r="F17" s="27">
        <v>2.5</v>
      </c>
      <c r="G17" s="27">
        <v>98.44</v>
      </c>
      <c r="H17" s="28">
        <v>19.41</v>
      </c>
      <c r="I17" s="27">
        <v>0.0</v>
      </c>
      <c r="J17" s="30">
        <v>0.0</v>
      </c>
      <c r="K17" s="30">
        <v>1.0</v>
      </c>
      <c r="L17" s="31">
        <f t="shared" si="1"/>
        <v>117.85</v>
      </c>
      <c r="M17" s="32">
        <f t="shared" si="2"/>
        <v>1268.525615</v>
      </c>
      <c r="N17" s="33">
        <v>402627.0</v>
      </c>
      <c r="O17" s="24"/>
    </row>
    <row r="18" ht="19.5" customHeight="1">
      <c r="A18" s="14"/>
      <c r="B18" s="25"/>
      <c r="C18" s="26" t="s">
        <v>34</v>
      </c>
      <c r="D18" s="34">
        <v>2.0</v>
      </c>
      <c r="E18" s="28"/>
      <c r="F18" s="27">
        <v>2.5</v>
      </c>
      <c r="G18" s="28">
        <v>106.86</v>
      </c>
      <c r="H18" s="28">
        <v>48.81</v>
      </c>
      <c r="I18" s="27">
        <v>0.0</v>
      </c>
      <c r="J18" s="30">
        <v>0.0</v>
      </c>
      <c r="K18" s="30">
        <v>1.0</v>
      </c>
      <c r="L18" s="31">
        <f t="shared" si="1"/>
        <v>155.67</v>
      </c>
      <c r="M18" s="32">
        <f t="shared" si="2"/>
        <v>1675.616313</v>
      </c>
      <c r="N18" s="35"/>
      <c r="O18" s="36" t="s">
        <v>23</v>
      </c>
    </row>
    <row r="19" ht="19.5" customHeight="1">
      <c r="A19" s="14"/>
      <c r="B19" s="25"/>
      <c r="C19" s="26" t="s">
        <v>35</v>
      </c>
      <c r="D19" s="34">
        <v>2.0</v>
      </c>
      <c r="E19" s="28"/>
      <c r="F19" s="27">
        <v>2.5</v>
      </c>
      <c r="G19" s="28">
        <v>97.18</v>
      </c>
      <c r="H19" s="28">
        <v>19.62</v>
      </c>
      <c r="I19" s="27">
        <v>0.0</v>
      </c>
      <c r="J19" s="30">
        <v>0.0</v>
      </c>
      <c r="K19" s="30">
        <v>1.0</v>
      </c>
      <c r="L19" s="31">
        <f t="shared" si="1"/>
        <v>116.8</v>
      </c>
      <c r="M19" s="32">
        <f t="shared" si="2"/>
        <v>1257.22352</v>
      </c>
      <c r="N19" s="50"/>
      <c r="O19" s="36" t="s">
        <v>23</v>
      </c>
    </row>
    <row r="20" ht="19.5" customHeight="1">
      <c r="A20" s="14"/>
      <c r="B20" s="25"/>
      <c r="C20" s="26" t="s">
        <v>36</v>
      </c>
      <c r="D20" s="34">
        <v>1.0</v>
      </c>
      <c r="E20" s="28"/>
      <c r="F20" s="27">
        <v>2.0</v>
      </c>
      <c r="G20" s="28">
        <v>68.75</v>
      </c>
      <c r="H20" s="49">
        <v>24.49</v>
      </c>
      <c r="I20" s="27">
        <v>0.0</v>
      </c>
      <c r="J20" s="30">
        <v>0.0</v>
      </c>
      <c r="K20" s="30">
        <v>1.0</v>
      </c>
      <c r="L20" s="31">
        <f t="shared" si="1"/>
        <v>93.24</v>
      </c>
      <c r="M20" s="32">
        <f t="shared" si="2"/>
        <v>1003.626036</v>
      </c>
      <c r="N20" s="33">
        <v>322802.0</v>
      </c>
      <c r="O20" s="36" t="s">
        <v>25</v>
      </c>
    </row>
    <row r="21" ht="19.5" customHeight="1">
      <c r="A21" s="14"/>
      <c r="B21" s="37"/>
      <c r="C21" s="38" t="s">
        <v>37</v>
      </c>
      <c r="D21" s="39">
        <v>2.0</v>
      </c>
      <c r="E21" s="40"/>
      <c r="F21" s="39">
        <v>2.5</v>
      </c>
      <c r="G21" s="40">
        <v>111.86</v>
      </c>
      <c r="H21" s="40">
        <v>46.21</v>
      </c>
      <c r="I21" s="39">
        <v>0.0</v>
      </c>
      <c r="J21" s="41">
        <v>0.0</v>
      </c>
      <c r="K21" s="41">
        <v>1.0</v>
      </c>
      <c r="L21" s="42">
        <f t="shared" si="1"/>
        <v>158.07</v>
      </c>
      <c r="M21" s="43">
        <f t="shared" si="2"/>
        <v>1701.449673</v>
      </c>
      <c r="N21" s="44">
        <v>533128.0</v>
      </c>
      <c r="O21" s="45"/>
    </row>
    <row r="22" ht="19.5" customHeight="1">
      <c r="A22" s="14"/>
      <c r="B22" s="15">
        <v>3.0</v>
      </c>
      <c r="C22" s="16" t="s">
        <v>38</v>
      </c>
      <c r="D22" s="17">
        <v>1.0</v>
      </c>
      <c r="E22" s="18"/>
      <c r="F22" s="17">
        <v>2.0</v>
      </c>
      <c r="G22" s="47">
        <v>68.75</v>
      </c>
      <c r="H22" s="19">
        <v>24.52</v>
      </c>
      <c r="I22" s="20">
        <v>0.0</v>
      </c>
      <c r="J22" s="20">
        <v>0.0</v>
      </c>
      <c r="K22" s="20">
        <v>1.0</v>
      </c>
      <c r="L22" s="21">
        <f t="shared" si="1"/>
        <v>93.27</v>
      </c>
      <c r="M22" s="22">
        <f t="shared" si="2"/>
        <v>1003.948953</v>
      </c>
      <c r="N22" s="23">
        <v>332999.0</v>
      </c>
      <c r="O22" s="51"/>
    </row>
    <row r="23" ht="19.5" customHeight="1">
      <c r="A23" s="14"/>
      <c r="B23" s="25"/>
      <c r="C23" s="52" t="s">
        <v>39</v>
      </c>
      <c r="D23" s="27">
        <v>2.0</v>
      </c>
      <c r="E23" s="27" t="s">
        <v>16</v>
      </c>
      <c r="F23" s="27">
        <v>2.5</v>
      </c>
      <c r="G23" s="28">
        <v>97.18</v>
      </c>
      <c r="H23" s="49">
        <v>19.67</v>
      </c>
      <c r="I23" s="27">
        <v>0.0</v>
      </c>
      <c r="J23" s="30">
        <v>0.0</v>
      </c>
      <c r="K23" s="30">
        <v>1.0</v>
      </c>
      <c r="L23" s="31">
        <f t="shared" si="1"/>
        <v>116.85</v>
      </c>
      <c r="M23" s="32">
        <f t="shared" si="2"/>
        <v>1257.761715</v>
      </c>
      <c r="N23" s="50"/>
      <c r="O23" s="36" t="s">
        <v>23</v>
      </c>
    </row>
    <row r="24" ht="19.5" customHeight="1">
      <c r="A24" s="14"/>
      <c r="B24" s="25"/>
      <c r="C24" s="52" t="s">
        <v>40</v>
      </c>
      <c r="D24" s="27">
        <v>2.0</v>
      </c>
      <c r="E24" s="27" t="s">
        <v>16</v>
      </c>
      <c r="F24" s="27">
        <v>2.5</v>
      </c>
      <c r="G24" s="28">
        <v>106.86</v>
      </c>
      <c r="H24" s="28">
        <v>48.85</v>
      </c>
      <c r="I24" s="27">
        <v>0.0</v>
      </c>
      <c r="J24" s="30">
        <v>0.0</v>
      </c>
      <c r="K24" s="30">
        <v>1.0</v>
      </c>
      <c r="L24" s="31">
        <f t="shared" si="1"/>
        <v>155.71</v>
      </c>
      <c r="M24" s="32">
        <f t="shared" si="2"/>
        <v>1676.046869</v>
      </c>
      <c r="N24" s="35"/>
      <c r="O24" s="36" t="s">
        <v>23</v>
      </c>
    </row>
    <row r="25" ht="19.5" customHeight="1">
      <c r="A25" s="14"/>
      <c r="B25" s="25"/>
      <c r="C25" s="52" t="s">
        <v>41</v>
      </c>
      <c r="D25" s="34">
        <v>1.0</v>
      </c>
      <c r="E25" s="28"/>
      <c r="F25" s="27">
        <v>2.0</v>
      </c>
      <c r="G25" s="28">
        <v>65.37</v>
      </c>
      <c r="H25" s="28">
        <v>22.59</v>
      </c>
      <c r="I25" s="27">
        <v>0.0</v>
      </c>
      <c r="J25" s="30">
        <v>0.0</v>
      </c>
      <c r="K25" s="30">
        <v>1.0</v>
      </c>
      <c r="L25" s="31">
        <f t="shared" si="1"/>
        <v>87.96</v>
      </c>
      <c r="M25" s="32">
        <f t="shared" si="2"/>
        <v>946.792644</v>
      </c>
      <c r="N25" s="35"/>
      <c r="O25" s="36" t="s">
        <v>23</v>
      </c>
    </row>
    <row r="26" ht="19.5" customHeight="1">
      <c r="A26" s="14"/>
      <c r="B26" s="25"/>
      <c r="C26" s="52" t="s">
        <v>42</v>
      </c>
      <c r="D26" s="27">
        <v>2.0</v>
      </c>
      <c r="E26" s="28"/>
      <c r="F26" s="27">
        <v>2.5</v>
      </c>
      <c r="G26" s="27">
        <v>98.44</v>
      </c>
      <c r="H26" s="27">
        <v>19.41</v>
      </c>
      <c r="I26" s="27">
        <v>0.0</v>
      </c>
      <c r="J26" s="30">
        <v>0.0</v>
      </c>
      <c r="K26" s="30">
        <v>1.0</v>
      </c>
      <c r="L26" s="31">
        <f t="shared" si="1"/>
        <v>117.85</v>
      </c>
      <c r="M26" s="32">
        <f t="shared" si="2"/>
        <v>1268.525615</v>
      </c>
      <c r="N26" s="33" t="s">
        <v>43</v>
      </c>
      <c r="O26" s="36" t="s">
        <v>31</v>
      </c>
    </row>
    <row r="27" ht="19.5" customHeight="1">
      <c r="A27" s="14"/>
      <c r="B27" s="25"/>
      <c r="C27" s="52" t="s">
        <v>44</v>
      </c>
      <c r="D27" s="34">
        <v>2.0</v>
      </c>
      <c r="E27" s="28"/>
      <c r="F27" s="27">
        <v>2.5</v>
      </c>
      <c r="G27" s="28">
        <v>106.86</v>
      </c>
      <c r="H27" s="28">
        <v>48.81</v>
      </c>
      <c r="I27" s="27">
        <v>0.0</v>
      </c>
      <c r="J27" s="30">
        <v>0.0</v>
      </c>
      <c r="K27" s="30">
        <v>1.0</v>
      </c>
      <c r="L27" s="31">
        <f t="shared" si="1"/>
        <v>155.67</v>
      </c>
      <c r="M27" s="32">
        <f t="shared" si="2"/>
        <v>1675.616313</v>
      </c>
      <c r="N27" s="33">
        <v>542192.0</v>
      </c>
      <c r="O27" s="36" t="s">
        <v>31</v>
      </c>
    </row>
    <row r="28" ht="19.5" customHeight="1">
      <c r="A28" s="14"/>
      <c r="B28" s="25"/>
      <c r="C28" s="52" t="s">
        <v>45</v>
      </c>
      <c r="D28" s="34">
        <v>2.0</v>
      </c>
      <c r="E28" s="28"/>
      <c r="F28" s="27">
        <v>2.5</v>
      </c>
      <c r="G28" s="28">
        <v>97.18</v>
      </c>
      <c r="H28" s="27">
        <v>19.62</v>
      </c>
      <c r="I28" s="27">
        <v>0.0</v>
      </c>
      <c r="J28" s="30">
        <v>0.0</v>
      </c>
      <c r="K28" s="30">
        <v>1.0</v>
      </c>
      <c r="L28" s="31">
        <f t="shared" si="1"/>
        <v>116.8</v>
      </c>
      <c r="M28" s="32">
        <f t="shared" si="2"/>
        <v>1257.22352</v>
      </c>
      <c r="N28" s="33">
        <v>411897.0</v>
      </c>
      <c r="O28" s="36" t="s">
        <v>31</v>
      </c>
    </row>
    <row r="29" ht="19.5" customHeight="1">
      <c r="A29" s="14"/>
      <c r="B29" s="25"/>
      <c r="C29" s="52" t="s">
        <v>46</v>
      </c>
      <c r="D29" s="34">
        <v>1.0</v>
      </c>
      <c r="E29" s="28"/>
      <c r="F29" s="27">
        <v>2.0</v>
      </c>
      <c r="G29" s="28">
        <v>68.75</v>
      </c>
      <c r="H29" s="28">
        <v>24.49</v>
      </c>
      <c r="I29" s="30">
        <v>0.0</v>
      </c>
      <c r="J29" s="30">
        <v>0.0</v>
      </c>
      <c r="K29" s="30">
        <v>1.0</v>
      </c>
      <c r="L29" s="31">
        <f t="shared" si="1"/>
        <v>93.24</v>
      </c>
      <c r="M29" s="32">
        <f t="shared" si="2"/>
        <v>1003.626036</v>
      </c>
      <c r="N29" s="33">
        <v>332896.0</v>
      </c>
      <c r="O29" s="53"/>
    </row>
    <row r="30" ht="19.5" customHeight="1">
      <c r="A30" s="14"/>
      <c r="B30" s="25"/>
      <c r="C30" s="54" t="s">
        <v>47</v>
      </c>
      <c r="D30" s="55">
        <v>2.0</v>
      </c>
      <c r="E30" s="56"/>
      <c r="F30" s="27">
        <v>2.5</v>
      </c>
      <c r="G30" s="56">
        <v>111.86</v>
      </c>
      <c r="H30" s="56">
        <v>46.21</v>
      </c>
      <c r="I30" s="55">
        <v>0.0</v>
      </c>
      <c r="J30" s="57">
        <v>0.0</v>
      </c>
      <c r="K30" s="57">
        <v>1.0</v>
      </c>
      <c r="L30" s="58">
        <f t="shared" si="1"/>
        <v>158.07</v>
      </c>
      <c r="M30" s="32">
        <f t="shared" si="2"/>
        <v>1701.449673</v>
      </c>
      <c r="N30" s="33">
        <v>550226.0</v>
      </c>
      <c r="O30" s="24"/>
    </row>
    <row r="31" ht="19.5" customHeight="1">
      <c r="A31" s="14"/>
      <c r="B31" s="37"/>
      <c r="C31" s="38" t="s">
        <v>48</v>
      </c>
      <c r="D31" s="39">
        <v>2.0</v>
      </c>
      <c r="E31" s="40"/>
      <c r="F31" s="39">
        <v>2.5</v>
      </c>
      <c r="G31" s="39">
        <v>112.68</v>
      </c>
      <c r="H31" s="39">
        <v>54.99</v>
      </c>
      <c r="I31" s="39">
        <v>0.0</v>
      </c>
      <c r="J31" s="41">
        <v>0.0</v>
      </c>
      <c r="K31" s="41">
        <v>1.0</v>
      </c>
      <c r="L31" s="42">
        <f t="shared" si="1"/>
        <v>167.67</v>
      </c>
      <c r="M31" s="43">
        <f t="shared" si="2"/>
        <v>1804.783113</v>
      </c>
      <c r="N31" s="44">
        <v>582465.0</v>
      </c>
      <c r="O31" s="45"/>
    </row>
    <row r="32" ht="19.5" customHeight="1">
      <c r="A32" s="59"/>
      <c r="B32" s="15" t="s">
        <v>49</v>
      </c>
      <c r="C32" s="16" t="s">
        <v>50</v>
      </c>
      <c r="D32" s="17">
        <v>1.0</v>
      </c>
      <c r="E32" s="18"/>
      <c r="F32" s="17">
        <v>2.0</v>
      </c>
      <c r="G32" s="47">
        <v>68.75</v>
      </c>
      <c r="H32" s="19">
        <v>24.52</v>
      </c>
      <c r="I32" s="20">
        <v>0.0</v>
      </c>
      <c r="J32" s="20">
        <v>0.0</v>
      </c>
      <c r="K32" s="20">
        <v>1.0</v>
      </c>
      <c r="L32" s="21">
        <f t="shared" si="1"/>
        <v>93.27</v>
      </c>
      <c r="M32" s="22">
        <f t="shared" si="2"/>
        <v>1003.948953</v>
      </c>
      <c r="N32" s="23">
        <v>343093.0</v>
      </c>
      <c r="O32" s="60"/>
    </row>
    <row r="33" ht="19.5" customHeight="1">
      <c r="A33" s="61"/>
      <c r="B33" s="25"/>
      <c r="C33" s="52" t="s">
        <v>51</v>
      </c>
      <c r="D33" s="27">
        <v>2.0</v>
      </c>
      <c r="E33" s="27" t="s">
        <v>16</v>
      </c>
      <c r="F33" s="27">
        <v>2.5</v>
      </c>
      <c r="G33" s="27">
        <v>97.18</v>
      </c>
      <c r="H33" s="27">
        <v>19.67</v>
      </c>
      <c r="I33" s="27">
        <v>0.0</v>
      </c>
      <c r="J33" s="30">
        <v>0.0</v>
      </c>
      <c r="K33" s="30">
        <v>1.0</v>
      </c>
      <c r="L33" s="31">
        <f t="shared" si="1"/>
        <v>116.85</v>
      </c>
      <c r="M33" s="32">
        <f t="shared" si="2"/>
        <v>1257.761715</v>
      </c>
      <c r="N33" s="35"/>
      <c r="O33" s="36" t="s">
        <v>23</v>
      </c>
    </row>
    <row r="34" ht="19.5" customHeight="1">
      <c r="A34" s="61"/>
      <c r="B34" s="25"/>
      <c r="C34" s="52" t="s">
        <v>52</v>
      </c>
      <c r="D34" s="27">
        <v>2.0</v>
      </c>
      <c r="E34" s="27" t="s">
        <v>16</v>
      </c>
      <c r="F34" s="27">
        <v>2.5</v>
      </c>
      <c r="G34" s="28">
        <v>106.86</v>
      </c>
      <c r="H34" s="27">
        <v>48.85</v>
      </c>
      <c r="I34" s="27">
        <v>0.0</v>
      </c>
      <c r="J34" s="30">
        <v>0.0</v>
      </c>
      <c r="K34" s="30">
        <v>1.0</v>
      </c>
      <c r="L34" s="31">
        <f t="shared" si="1"/>
        <v>155.71</v>
      </c>
      <c r="M34" s="32">
        <f t="shared" si="2"/>
        <v>1676.046869</v>
      </c>
      <c r="N34" s="35"/>
      <c r="O34" s="36" t="s">
        <v>23</v>
      </c>
    </row>
    <row r="35" ht="19.5" customHeight="1">
      <c r="A35" s="61"/>
      <c r="B35" s="25"/>
      <c r="C35" s="52" t="s">
        <v>53</v>
      </c>
      <c r="D35" s="34">
        <v>1.0</v>
      </c>
      <c r="E35" s="28"/>
      <c r="F35" s="27">
        <v>2.0</v>
      </c>
      <c r="G35" s="28">
        <v>65.37</v>
      </c>
      <c r="H35" s="28">
        <v>22.59</v>
      </c>
      <c r="I35" s="27">
        <v>0.0</v>
      </c>
      <c r="J35" s="30">
        <v>0.0</v>
      </c>
      <c r="K35" s="30">
        <v>1.0</v>
      </c>
      <c r="L35" s="31">
        <f t="shared" si="1"/>
        <v>87.96</v>
      </c>
      <c r="M35" s="32">
        <f t="shared" si="2"/>
        <v>946.792644</v>
      </c>
      <c r="N35" s="33">
        <v>324656.0</v>
      </c>
      <c r="O35" s="36" t="s">
        <v>25</v>
      </c>
    </row>
    <row r="36" ht="19.5" customHeight="1">
      <c r="A36" s="61"/>
      <c r="B36" s="25"/>
      <c r="C36" s="52" t="s">
        <v>54</v>
      </c>
      <c r="D36" s="27">
        <v>2.0</v>
      </c>
      <c r="E36" s="28"/>
      <c r="F36" s="27">
        <v>2.5</v>
      </c>
      <c r="G36" s="27">
        <v>98.44</v>
      </c>
      <c r="H36" s="27">
        <v>19.41</v>
      </c>
      <c r="I36" s="27">
        <v>0.0</v>
      </c>
      <c r="J36" s="30">
        <v>0.0</v>
      </c>
      <c r="K36" s="30">
        <v>1.0</v>
      </c>
      <c r="L36" s="31">
        <f t="shared" si="1"/>
        <v>117.85</v>
      </c>
      <c r="M36" s="32">
        <f t="shared" si="2"/>
        <v>1268.525615</v>
      </c>
      <c r="N36" s="35"/>
      <c r="O36" s="36" t="s">
        <v>23</v>
      </c>
    </row>
    <row r="37" ht="19.5" customHeight="1">
      <c r="A37" s="61"/>
      <c r="B37" s="25"/>
      <c r="C37" s="52" t="s">
        <v>55</v>
      </c>
      <c r="D37" s="34">
        <v>2.0</v>
      </c>
      <c r="E37" s="28"/>
      <c r="F37" s="27">
        <v>2.5</v>
      </c>
      <c r="G37" s="28">
        <v>106.86</v>
      </c>
      <c r="H37" s="28">
        <v>48.81</v>
      </c>
      <c r="I37" s="27">
        <v>0.0</v>
      </c>
      <c r="J37" s="30">
        <v>0.0</v>
      </c>
      <c r="K37" s="30">
        <v>1.0</v>
      </c>
      <c r="L37" s="31">
        <f t="shared" si="1"/>
        <v>155.67</v>
      </c>
      <c r="M37" s="32">
        <f t="shared" si="2"/>
        <v>1675.616313</v>
      </c>
      <c r="N37" s="35"/>
      <c r="O37" s="36" t="s">
        <v>23</v>
      </c>
    </row>
    <row r="38" ht="19.5" customHeight="1">
      <c r="A38" s="61"/>
      <c r="B38" s="25"/>
      <c r="C38" s="52" t="s">
        <v>56</v>
      </c>
      <c r="D38" s="34">
        <v>2.0</v>
      </c>
      <c r="E38" s="28"/>
      <c r="F38" s="27">
        <v>2.5</v>
      </c>
      <c r="G38" s="28">
        <v>97.18</v>
      </c>
      <c r="H38" s="27">
        <v>19.62</v>
      </c>
      <c r="I38" s="27">
        <v>0.0</v>
      </c>
      <c r="J38" s="30">
        <v>0.0</v>
      </c>
      <c r="K38" s="30">
        <v>1.0</v>
      </c>
      <c r="L38" s="31">
        <f t="shared" si="1"/>
        <v>116.8</v>
      </c>
      <c r="M38" s="32">
        <f t="shared" si="2"/>
        <v>1257.22352</v>
      </c>
      <c r="N38" s="35"/>
      <c r="O38" s="36" t="s">
        <v>23</v>
      </c>
    </row>
    <row r="39" ht="19.5" customHeight="1">
      <c r="A39" s="61"/>
      <c r="B39" s="25"/>
      <c r="C39" s="52" t="s">
        <v>57</v>
      </c>
      <c r="D39" s="34">
        <v>1.0</v>
      </c>
      <c r="E39" s="28"/>
      <c r="F39" s="27">
        <v>2.0</v>
      </c>
      <c r="G39" s="28">
        <v>68.75</v>
      </c>
      <c r="H39" s="27">
        <v>24.49</v>
      </c>
      <c r="I39" s="30">
        <v>0.0</v>
      </c>
      <c r="J39" s="30">
        <v>0.0</v>
      </c>
      <c r="K39" s="30">
        <v>1.0</v>
      </c>
      <c r="L39" s="31">
        <f t="shared" si="1"/>
        <v>93.24</v>
      </c>
      <c r="M39" s="32">
        <f t="shared" si="2"/>
        <v>1003.626036</v>
      </c>
      <c r="N39" s="33">
        <v>342990.0</v>
      </c>
      <c r="O39" s="24"/>
    </row>
    <row r="40" ht="19.5" customHeight="1">
      <c r="A40" s="61"/>
      <c r="B40" s="25"/>
      <c r="C40" s="52" t="s">
        <v>58</v>
      </c>
      <c r="D40" s="55">
        <v>2.0</v>
      </c>
      <c r="E40" s="56"/>
      <c r="F40" s="27">
        <v>2.5</v>
      </c>
      <c r="G40" s="56">
        <v>111.86</v>
      </c>
      <c r="H40" s="56">
        <v>46.21</v>
      </c>
      <c r="I40" s="55">
        <v>0.0</v>
      </c>
      <c r="J40" s="57">
        <v>0.0</v>
      </c>
      <c r="K40" s="57">
        <v>1.0</v>
      </c>
      <c r="L40" s="58">
        <f t="shared" si="1"/>
        <v>158.07</v>
      </c>
      <c r="M40" s="32">
        <f t="shared" si="2"/>
        <v>1701.449673</v>
      </c>
      <c r="N40" s="33">
        <v>567324.0</v>
      </c>
      <c r="O40" s="24"/>
    </row>
    <row r="41" ht="19.5" customHeight="1">
      <c r="A41" s="61"/>
      <c r="B41" s="37"/>
      <c r="C41" s="38" t="s">
        <v>59</v>
      </c>
      <c r="D41" s="39">
        <v>2.0</v>
      </c>
      <c r="E41" s="40"/>
      <c r="F41" s="39">
        <v>2.5</v>
      </c>
      <c r="G41" s="39">
        <v>112.68</v>
      </c>
      <c r="H41" s="39">
        <v>54.99</v>
      </c>
      <c r="I41" s="39">
        <v>0.0</v>
      </c>
      <c r="J41" s="41">
        <v>0.0</v>
      </c>
      <c r="K41" s="41">
        <v>1.0</v>
      </c>
      <c r="L41" s="42">
        <f t="shared" si="1"/>
        <v>167.67</v>
      </c>
      <c r="M41" s="43">
        <f t="shared" si="2"/>
        <v>1804.783113</v>
      </c>
      <c r="N41" s="44">
        <v>600593.0</v>
      </c>
      <c r="O41" s="45"/>
    </row>
    <row r="42" ht="19.5" customHeight="1">
      <c r="A42" s="61"/>
      <c r="B42" s="62"/>
      <c r="C42" s="63" t="s">
        <v>60</v>
      </c>
      <c r="D42" s="64">
        <v>2.0</v>
      </c>
      <c r="E42" s="64" t="s">
        <v>61</v>
      </c>
      <c r="F42" s="64">
        <v>2.5</v>
      </c>
      <c r="G42" s="64">
        <v>106.86</v>
      </c>
      <c r="H42" s="65">
        <v>116.59</v>
      </c>
      <c r="I42" s="64">
        <v>0.0</v>
      </c>
      <c r="J42" s="66">
        <v>0.0</v>
      </c>
      <c r="K42" s="66">
        <v>1.0</v>
      </c>
      <c r="L42" s="67">
        <f t="shared" si="1"/>
        <v>223.45</v>
      </c>
      <c r="M42" s="67">
        <f t="shared" si="2"/>
        <v>2405.193455</v>
      </c>
      <c r="N42" s="33">
        <v>841922.0</v>
      </c>
      <c r="O42" s="68" t="s">
        <v>31</v>
      </c>
    </row>
    <row r="43" ht="19.5" customHeight="1">
      <c r="A43" s="61"/>
      <c r="B43" s="69" t="s">
        <v>62</v>
      </c>
      <c r="C43" s="70" t="s">
        <v>63</v>
      </c>
      <c r="D43" s="27">
        <v>2.0</v>
      </c>
      <c r="E43" s="27" t="s">
        <v>64</v>
      </c>
      <c r="F43" s="27">
        <v>2.5</v>
      </c>
      <c r="G43" s="28">
        <v>106.86</v>
      </c>
      <c r="H43" s="29">
        <v>116.59</v>
      </c>
      <c r="I43" s="27">
        <v>0.0</v>
      </c>
      <c r="J43" s="30">
        <v>0.0</v>
      </c>
      <c r="K43" s="30">
        <v>1.0</v>
      </c>
      <c r="L43" s="31">
        <f t="shared" si="1"/>
        <v>223.45</v>
      </c>
      <c r="M43" s="31">
        <f t="shared" si="2"/>
        <v>2405.193455</v>
      </c>
      <c r="N43" s="33">
        <v>841922.0</v>
      </c>
      <c r="O43" s="36" t="s">
        <v>31</v>
      </c>
    </row>
    <row r="44" ht="19.5" customHeight="1">
      <c r="A44" s="61"/>
      <c r="B44" s="71"/>
      <c r="C44" s="70" t="s">
        <v>65</v>
      </c>
      <c r="D44" s="27">
        <v>2.0</v>
      </c>
      <c r="E44" s="27" t="s">
        <v>66</v>
      </c>
      <c r="F44" s="27">
        <v>2.5</v>
      </c>
      <c r="G44" s="27">
        <v>111.86</v>
      </c>
      <c r="H44" s="27">
        <v>46.21</v>
      </c>
      <c r="I44" s="27">
        <v>0.0</v>
      </c>
      <c r="J44" s="30">
        <v>0.0</v>
      </c>
      <c r="K44" s="30">
        <v>1.0</v>
      </c>
      <c r="L44" s="31">
        <f t="shared" si="1"/>
        <v>158.07</v>
      </c>
      <c r="M44" s="31">
        <f t="shared" si="2"/>
        <v>1701.449673</v>
      </c>
      <c r="N44" s="33">
        <v>584422.0</v>
      </c>
      <c r="O44" s="36" t="s">
        <v>31</v>
      </c>
    </row>
    <row r="45" ht="19.5" customHeight="1">
      <c r="A45" s="72"/>
      <c r="B45" s="73"/>
      <c r="C45" s="74" t="s">
        <v>67</v>
      </c>
      <c r="D45" s="39">
        <v>2.0</v>
      </c>
      <c r="E45" s="39" t="s">
        <v>66</v>
      </c>
      <c r="F45" s="39">
        <v>2.5</v>
      </c>
      <c r="G45" s="39">
        <v>112.68</v>
      </c>
      <c r="H45" s="39">
        <v>54.99</v>
      </c>
      <c r="I45" s="39">
        <v>0.0</v>
      </c>
      <c r="J45" s="41">
        <v>0.0</v>
      </c>
      <c r="K45" s="41">
        <v>1.0</v>
      </c>
      <c r="L45" s="42">
        <f t="shared" si="1"/>
        <v>167.67</v>
      </c>
      <c r="M45" s="42">
        <f t="shared" si="2"/>
        <v>1804.783113</v>
      </c>
      <c r="N45" s="44">
        <v>618690.0</v>
      </c>
      <c r="O45" s="36" t="s">
        <v>25</v>
      </c>
    </row>
    <row r="46" ht="19.5" customHeight="1">
      <c r="A46" s="72"/>
      <c r="B46" s="75" t="s">
        <v>68</v>
      </c>
      <c r="C46" s="16" t="s">
        <v>69</v>
      </c>
      <c r="D46" s="76">
        <v>2.0</v>
      </c>
      <c r="E46" s="77" t="s">
        <v>70</v>
      </c>
      <c r="F46" s="76">
        <v>2.5</v>
      </c>
      <c r="G46" s="76">
        <v>118.03</v>
      </c>
      <c r="H46" s="76">
        <v>80.36</v>
      </c>
      <c r="I46" s="76">
        <v>0.0</v>
      </c>
      <c r="J46" s="20">
        <v>0.0</v>
      </c>
      <c r="K46" s="20">
        <v>1.0</v>
      </c>
      <c r="L46" s="21">
        <f t="shared" si="1"/>
        <v>198.39</v>
      </c>
      <c r="M46" s="21">
        <f t="shared" si="2"/>
        <v>2135.450121</v>
      </c>
      <c r="N46" s="23">
        <v>749737.0</v>
      </c>
      <c r="O46" s="78" t="s">
        <v>31</v>
      </c>
    </row>
    <row r="47" ht="19.5" customHeight="1">
      <c r="A47" s="72"/>
      <c r="B47" s="37"/>
      <c r="C47" s="38" t="s">
        <v>71</v>
      </c>
      <c r="D47" s="39">
        <v>2.0</v>
      </c>
      <c r="E47" s="79" t="s">
        <v>72</v>
      </c>
      <c r="F47" s="39">
        <v>2.5</v>
      </c>
      <c r="G47" s="39">
        <v>118.03</v>
      </c>
      <c r="H47" s="80">
        <v>80.36</v>
      </c>
      <c r="I47" s="39">
        <v>0.0</v>
      </c>
      <c r="J47" s="41">
        <v>0.0</v>
      </c>
      <c r="K47" s="41">
        <v>1.0</v>
      </c>
      <c r="L47" s="42">
        <f t="shared" si="1"/>
        <v>198.39</v>
      </c>
      <c r="M47" s="42">
        <f t="shared" si="2"/>
        <v>2135.450121</v>
      </c>
      <c r="N47" s="81"/>
      <c r="O47" s="82" t="s">
        <v>23</v>
      </c>
    </row>
    <row r="48" ht="15.75" customHeight="1">
      <c r="A48" s="72"/>
      <c r="C48" s="83" t="s">
        <v>73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84"/>
      <c r="O48" s="85"/>
    </row>
    <row r="49" ht="15.75" customHeight="1">
      <c r="A49" s="72"/>
      <c r="C49" s="86" t="s">
        <v>74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84"/>
      <c r="O49" s="85"/>
    </row>
    <row r="50" ht="15.75" customHeight="1">
      <c r="A50" s="72"/>
      <c r="B50" s="72"/>
      <c r="C50" s="87" t="s">
        <v>75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84"/>
      <c r="O50" s="85"/>
    </row>
  </sheetData>
  <mergeCells count="7">
    <mergeCell ref="B2:O2"/>
    <mergeCell ref="B4:B12"/>
    <mergeCell ref="B13:B21"/>
    <mergeCell ref="B22:B31"/>
    <mergeCell ref="B32:B41"/>
    <mergeCell ref="B43:B45"/>
    <mergeCell ref="B46:B47"/>
  </mergeCells>
  <hyperlinks>
    <hyperlink r:id="rId1" ref="C4"/>
    <hyperlink r:id="rId2" ref="C5"/>
    <hyperlink r:id="rId3" ref="C6"/>
    <hyperlink r:id="rId4" ref="C7"/>
    <hyperlink r:id="rId5" ref="C8"/>
    <hyperlink r:id="rId6" ref="C9"/>
    <hyperlink r:id="rId7" ref="C10"/>
    <hyperlink r:id="rId8" ref="C11"/>
    <hyperlink r:id="rId9" ref="C12"/>
    <hyperlink r:id="rId10" ref="C13"/>
    <hyperlink r:id="rId11" ref="C14"/>
    <hyperlink r:id="rId12" ref="C15"/>
    <hyperlink r:id="rId13" ref="C16"/>
    <hyperlink r:id="rId14" ref="C17"/>
    <hyperlink r:id="rId15" ref="C18"/>
    <hyperlink r:id="rId16" ref="C19"/>
    <hyperlink r:id="rId17" ref="C20"/>
    <hyperlink r:id="rId18" ref="C21"/>
    <hyperlink r:id="rId19" ref="C22"/>
    <hyperlink r:id="rId20" ref="C23"/>
    <hyperlink r:id="rId21" ref="C24"/>
    <hyperlink r:id="rId22" ref="C25"/>
    <hyperlink r:id="rId23" ref="C26"/>
    <hyperlink r:id="rId24" ref="C27"/>
    <hyperlink r:id="rId25" ref="C28"/>
    <hyperlink r:id="rId26" ref="C29"/>
    <hyperlink r:id="rId27" ref="C30"/>
    <hyperlink r:id="rId28" ref="C31"/>
    <hyperlink r:id="rId29" ref="C32"/>
    <hyperlink r:id="rId30" ref="C33"/>
    <hyperlink r:id="rId31" ref="C34"/>
    <hyperlink r:id="rId32" ref="C35"/>
    <hyperlink r:id="rId33" ref="C36"/>
    <hyperlink r:id="rId34" ref="C37"/>
    <hyperlink r:id="rId35" ref="C38"/>
    <hyperlink r:id="rId36" ref="C39"/>
    <hyperlink r:id="rId37" ref="C40"/>
    <hyperlink r:id="rId38" ref="C41"/>
    <hyperlink r:id="rId39" ref="C42"/>
    <hyperlink r:id="rId40" ref="C43"/>
    <hyperlink r:id="rId41" ref="C44"/>
    <hyperlink r:id="rId42" ref="C45"/>
    <hyperlink r:id="rId43" ref="C46"/>
    <hyperlink r:id="rId44" ref="C47"/>
  </hyperlinks>
  <printOptions/>
  <pageMargins bottom="0.75" footer="0.0" header="0.0" left="0.25" right="0.25" top="0.75"/>
  <pageSetup fitToHeight="0" orientation="landscape"/>
  <headerFooter>
    <oddFooter>&amp;C000000</oddFooter>
  </headerFooter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.88"/>
    <col customWidth="1" min="2" max="2" width="10.0"/>
    <col customWidth="1" min="3" max="3" width="10.25"/>
    <col customWidth="1" min="4" max="4" width="9.38"/>
    <col customWidth="1" min="5" max="5" width="11.88"/>
    <col customWidth="1" min="6" max="6" width="13.0"/>
    <col customWidth="1" min="7" max="7" width="14.88"/>
    <col customWidth="1" min="8" max="11" width="10.25"/>
    <col customWidth="1" min="12" max="13" width="11.63"/>
    <col customWidth="1" min="14" max="15" width="13.88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ht="116.2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ht="35.25" customHeight="1">
      <c r="A3" s="4"/>
      <c r="B3" s="88" t="s">
        <v>0</v>
      </c>
      <c r="C3" s="10" t="s">
        <v>1</v>
      </c>
      <c r="D3" s="89" t="s">
        <v>2</v>
      </c>
      <c r="E3" s="90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</row>
    <row r="4" ht="22.5" customHeight="1">
      <c r="A4" s="14"/>
      <c r="B4" s="15">
        <v>1.0</v>
      </c>
      <c r="C4" s="16" t="s">
        <v>76</v>
      </c>
      <c r="D4" s="91">
        <v>2.0</v>
      </c>
      <c r="E4" s="18"/>
      <c r="F4" s="17">
        <v>2.5</v>
      </c>
      <c r="G4" s="47">
        <v>109.87</v>
      </c>
      <c r="H4" s="92">
        <v>55.75</v>
      </c>
      <c r="I4" s="20">
        <v>0.0</v>
      </c>
      <c r="J4" s="20">
        <v>0.0</v>
      </c>
      <c r="K4" s="20">
        <v>1.0</v>
      </c>
      <c r="L4" s="21">
        <f t="shared" ref="L4:L72" si="1">G4+H4+I4+J4</f>
        <v>165.62</v>
      </c>
      <c r="M4" s="22">
        <f t="shared" ref="M4:M72" si="2">L4*10.7639</f>
        <v>1782.717118</v>
      </c>
      <c r="N4" s="93">
        <v>580001.24</v>
      </c>
      <c r="O4" s="94"/>
    </row>
    <row r="5" ht="22.5" customHeight="1">
      <c r="A5" s="14"/>
      <c r="B5" s="25"/>
      <c r="C5" s="26" t="s">
        <v>77</v>
      </c>
      <c r="D5" s="95">
        <v>1.0</v>
      </c>
      <c r="E5" s="28"/>
      <c r="F5" s="27">
        <v>2.0</v>
      </c>
      <c r="G5" s="28">
        <v>64.51</v>
      </c>
      <c r="H5" s="49">
        <v>30.77</v>
      </c>
      <c r="I5" s="27">
        <v>0.0</v>
      </c>
      <c r="J5" s="30">
        <v>0.0</v>
      </c>
      <c r="K5" s="30">
        <v>1.0</v>
      </c>
      <c r="L5" s="31">
        <f t="shared" si="1"/>
        <v>95.28</v>
      </c>
      <c r="M5" s="32">
        <f t="shared" si="2"/>
        <v>1025.584392</v>
      </c>
      <c r="N5" s="96">
        <v>333670.56</v>
      </c>
      <c r="O5" s="97"/>
    </row>
    <row r="6" ht="22.5" customHeight="1">
      <c r="A6" s="14"/>
      <c r="B6" s="25"/>
      <c r="C6" s="26" t="s">
        <v>78</v>
      </c>
      <c r="D6" s="95">
        <v>1.0</v>
      </c>
      <c r="E6" s="27" t="s">
        <v>20</v>
      </c>
      <c r="F6" s="27">
        <v>2.0</v>
      </c>
      <c r="G6" s="28">
        <v>64.51</v>
      </c>
      <c r="H6" s="28">
        <v>14.88</v>
      </c>
      <c r="I6" s="27">
        <v>13.63</v>
      </c>
      <c r="J6" s="30">
        <v>0.0</v>
      </c>
      <c r="K6" s="30">
        <v>1.0</v>
      </c>
      <c r="L6" s="31">
        <f t="shared" si="1"/>
        <v>93.02</v>
      </c>
      <c r="M6" s="32">
        <f t="shared" si="2"/>
        <v>1001.257978</v>
      </c>
      <c r="N6" s="96">
        <v>317240.0</v>
      </c>
      <c r="O6" s="98" t="s">
        <v>31</v>
      </c>
    </row>
    <row r="7" ht="22.5" customHeight="1">
      <c r="A7" s="14"/>
      <c r="B7" s="25"/>
      <c r="C7" s="26" t="s">
        <v>79</v>
      </c>
      <c r="D7" s="95">
        <v>1.0</v>
      </c>
      <c r="E7" s="27" t="s">
        <v>20</v>
      </c>
      <c r="F7" s="27">
        <v>2.0</v>
      </c>
      <c r="G7" s="28">
        <v>68.11</v>
      </c>
      <c r="H7" s="28">
        <v>42.62</v>
      </c>
      <c r="I7" s="27">
        <v>69.66</v>
      </c>
      <c r="J7" s="30">
        <v>0.0</v>
      </c>
      <c r="K7" s="30">
        <v>1.0</v>
      </c>
      <c r="L7" s="31">
        <f t="shared" si="1"/>
        <v>180.39</v>
      </c>
      <c r="M7" s="32">
        <f t="shared" si="2"/>
        <v>1941.699921</v>
      </c>
      <c r="N7" s="96">
        <v>615940.0</v>
      </c>
      <c r="O7" s="97"/>
    </row>
    <row r="8" ht="22.5" customHeight="1">
      <c r="A8" s="14"/>
      <c r="B8" s="25"/>
      <c r="C8" s="26" t="s">
        <v>80</v>
      </c>
      <c r="D8" s="95">
        <v>1.0</v>
      </c>
      <c r="E8" s="27" t="s">
        <v>20</v>
      </c>
      <c r="F8" s="27">
        <v>2.0</v>
      </c>
      <c r="G8" s="28">
        <v>70.69</v>
      </c>
      <c r="H8" s="28">
        <v>30.54</v>
      </c>
      <c r="I8" s="27">
        <v>39.51</v>
      </c>
      <c r="J8" s="30">
        <v>0.0</v>
      </c>
      <c r="K8" s="30">
        <v>1.0</v>
      </c>
      <c r="L8" s="31">
        <f t="shared" si="1"/>
        <v>140.74</v>
      </c>
      <c r="M8" s="32">
        <f t="shared" si="2"/>
        <v>1514.911286</v>
      </c>
      <c r="N8" s="96">
        <v>477920.0</v>
      </c>
      <c r="O8" s="97"/>
    </row>
    <row r="9" ht="22.5" customHeight="1">
      <c r="A9" s="14"/>
      <c r="B9" s="25"/>
      <c r="C9" s="26" t="s">
        <v>81</v>
      </c>
      <c r="D9" s="95">
        <v>2.0</v>
      </c>
      <c r="E9" s="27" t="s">
        <v>20</v>
      </c>
      <c r="F9" s="27">
        <v>2.5</v>
      </c>
      <c r="G9" s="28">
        <v>100.8</v>
      </c>
      <c r="H9" s="28">
        <v>46.18</v>
      </c>
      <c r="I9" s="28">
        <v>68.63</v>
      </c>
      <c r="J9" s="30">
        <v>0.0</v>
      </c>
      <c r="K9" s="30">
        <v>1.0</v>
      </c>
      <c r="L9" s="31">
        <f t="shared" si="1"/>
        <v>215.61</v>
      </c>
      <c r="M9" s="32">
        <f t="shared" si="2"/>
        <v>2320.804479</v>
      </c>
      <c r="N9" s="96">
        <v>719970.0</v>
      </c>
      <c r="O9" s="98" t="s">
        <v>31</v>
      </c>
    </row>
    <row r="10" ht="22.5" customHeight="1">
      <c r="A10" s="14"/>
      <c r="B10" s="25"/>
      <c r="C10" s="26" t="s">
        <v>82</v>
      </c>
      <c r="D10" s="95">
        <v>2.0</v>
      </c>
      <c r="E10" s="27" t="s">
        <v>20</v>
      </c>
      <c r="F10" s="27">
        <v>2.5</v>
      </c>
      <c r="G10" s="28">
        <v>102.77</v>
      </c>
      <c r="H10" s="28">
        <v>37.82</v>
      </c>
      <c r="I10" s="28">
        <v>55.73</v>
      </c>
      <c r="J10" s="30">
        <v>0.0</v>
      </c>
      <c r="K10" s="30">
        <v>1.0</v>
      </c>
      <c r="L10" s="31">
        <f t="shared" si="1"/>
        <v>196.32</v>
      </c>
      <c r="M10" s="32">
        <f t="shared" si="2"/>
        <v>2113.168848</v>
      </c>
      <c r="N10" s="96">
        <v>648900.0</v>
      </c>
      <c r="O10" s="97"/>
    </row>
    <row r="11" ht="22.5" customHeight="1">
      <c r="A11" s="14"/>
      <c r="B11" s="25"/>
      <c r="C11" s="26" t="s">
        <v>83</v>
      </c>
      <c r="D11" s="95">
        <v>2.0</v>
      </c>
      <c r="E11" s="27" t="s">
        <v>20</v>
      </c>
      <c r="F11" s="27">
        <v>2.5</v>
      </c>
      <c r="G11" s="28">
        <v>115.14</v>
      </c>
      <c r="H11" s="28">
        <v>41.88</v>
      </c>
      <c r="I11" s="99">
        <v>62.67</v>
      </c>
      <c r="J11" s="30">
        <v>0.0</v>
      </c>
      <c r="K11" s="30">
        <v>1.0</v>
      </c>
      <c r="L11" s="31">
        <f t="shared" si="1"/>
        <v>219.69</v>
      </c>
      <c r="M11" s="32">
        <f t="shared" si="2"/>
        <v>2364.721191</v>
      </c>
      <c r="N11" s="96">
        <v>726150.0</v>
      </c>
      <c r="O11" s="98" t="s">
        <v>31</v>
      </c>
    </row>
    <row r="12" ht="22.5" customHeight="1">
      <c r="A12" s="14"/>
      <c r="B12" s="25"/>
      <c r="C12" s="26" t="s">
        <v>84</v>
      </c>
      <c r="D12" s="100">
        <v>1.0</v>
      </c>
      <c r="E12" s="27" t="s">
        <v>20</v>
      </c>
      <c r="F12" s="55">
        <v>2.0</v>
      </c>
      <c r="G12" s="56">
        <v>69.85</v>
      </c>
      <c r="H12" s="56">
        <v>28.27</v>
      </c>
      <c r="I12" s="101">
        <v>33.45</v>
      </c>
      <c r="J12" s="57">
        <v>0.0</v>
      </c>
      <c r="K12" s="30">
        <v>1.0</v>
      </c>
      <c r="L12" s="31">
        <f t="shared" si="1"/>
        <v>131.57</v>
      </c>
      <c r="M12" s="32">
        <f t="shared" si="2"/>
        <v>1416.206323</v>
      </c>
      <c r="N12" s="96">
        <v>451140.0</v>
      </c>
      <c r="O12" s="98" t="s">
        <v>31</v>
      </c>
    </row>
    <row r="13" ht="22.5" customHeight="1">
      <c r="A13" s="14"/>
      <c r="B13" s="25"/>
      <c r="C13" s="26" t="s">
        <v>85</v>
      </c>
      <c r="D13" s="100">
        <v>2.0</v>
      </c>
      <c r="E13" s="102" t="s">
        <v>86</v>
      </c>
      <c r="F13" s="55">
        <v>3.0</v>
      </c>
      <c r="G13" s="56">
        <v>137.25</v>
      </c>
      <c r="H13" s="56">
        <v>79.11</v>
      </c>
      <c r="I13" s="103">
        <v>133.59</v>
      </c>
      <c r="J13" s="57">
        <v>0.0</v>
      </c>
      <c r="K13" s="30">
        <v>1.0</v>
      </c>
      <c r="L13" s="31">
        <f t="shared" si="1"/>
        <v>349.95</v>
      </c>
      <c r="M13" s="32">
        <f t="shared" si="2"/>
        <v>3766.826805</v>
      </c>
      <c r="N13" s="96">
        <v>996010.0</v>
      </c>
      <c r="O13" s="98" t="s">
        <v>31</v>
      </c>
    </row>
    <row r="14" ht="22.5" customHeight="1">
      <c r="A14" s="14"/>
      <c r="B14" s="37"/>
      <c r="C14" s="38" t="s">
        <v>87</v>
      </c>
      <c r="D14" s="104">
        <v>2.0</v>
      </c>
      <c r="E14" s="39" t="s">
        <v>20</v>
      </c>
      <c r="F14" s="39">
        <v>2.5</v>
      </c>
      <c r="G14" s="40">
        <v>107.08</v>
      </c>
      <c r="H14" s="40">
        <v>37.79</v>
      </c>
      <c r="I14" s="105">
        <v>49.67</v>
      </c>
      <c r="J14" s="41">
        <v>0.0</v>
      </c>
      <c r="K14" s="41">
        <v>1.0</v>
      </c>
      <c r="L14" s="42">
        <f t="shared" si="1"/>
        <v>194.54</v>
      </c>
      <c r="M14" s="43">
        <f t="shared" si="2"/>
        <v>2094.009106</v>
      </c>
      <c r="N14" s="106"/>
      <c r="O14" s="82" t="s">
        <v>23</v>
      </c>
    </row>
    <row r="15" ht="22.5" customHeight="1">
      <c r="A15" s="14"/>
      <c r="B15" s="15">
        <v>2.0</v>
      </c>
      <c r="C15" s="16" t="s">
        <v>88</v>
      </c>
      <c r="D15" s="91">
        <v>2.0</v>
      </c>
      <c r="E15" s="20" t="s">
        <v>89</v>
      </c>
      <c r="F15" s="17">
        <v>2.5</v>
      </c>
      <c r="G15" s="47">
        <v>109.87</v>
      </c>
      <c r="H15" s="19">
        <v>45.52</v>
      </c>
      <c r="I15" s="20">
        <v>0.0</v>
      </c>
      <c r="J15" s="20">
        <v>0.0</v>
      </c>
      <c r="K15" s="20">
        <v>1.0</v>
      </c>
      <c r="L15" s="21">
        <f t="shared" si="1"/>
        <v>155.39</v>
      </c>
      <c r="M15" s="22">
        <f t="shared" si="2"/>
        <v>1672.602421</v>
      </c>
      <c r="N15" s="93">
        <v>524476.0</v>
      </c>
      <c r="O15" s="107"/>
    </row>
    <row r="16" ht="22.5" customHeight="1">
      <c r="A16" s="14"/>
      <c r="B16" s="25"/>
      <c r="C16" s="26" t="s">
        <v>90</v>
      </c>
      <c r="D16" s="95">
        <v>1.0</v>
      </c>
      <c r="E16" s="28"/>
      <c r="F16" s="27">
        <v>2.0</v>
      </c>
      <c r="G16" s="28">
        <v>64.51</v>
      </c>
      <c r="H16" s="49">
        <v>23.51</v>
      </c>
      <c r="I16" s="27">
        <v>0.0</v>
      </c>
      <c r="J16" s="30">
        <v>0.0</v>
      </c>
      <c r="K16" s="30">
        <v>1.0</v>
      </c>
      <c r="L16" s="31">
        <f t="shared" si="1"/>
        <v>88.02</v>
      </c>
      <c r="M16" s="32">
        <f t="shared" si="2"/>
        <v>947.438478</v>
      </c>
      <c r="N16" s="96">
        <v>305910.0</v>
      </c>
      <c r="O16" s="97"/>
    </row>
    <row r="17" ht="22.5" customHeight="1">
      <c r="A17" s="14"/>
      <c r="B17" s="25"/>
      <c r="C17" s="26" t="s">
        <v>91</v>
      </c>
      <c r="D17" s="95">
        <v>1.0</v>
      </c>
      <c r="E17" s="28"/>
      <c r="F17" s="27">
        <v>2.0</v>
      </c>
      <c r="G17" s="28">
        <v>64.51</v>
      </c>
      <c r="H17" s="28">
        <v>13.84</v>
      </c>
      <c r="I17" s="27">
        <v>0.0</v>
      </c>
      <c r="J17" s="30">
        <v>0.0</v>
      </c>
      <c r="K17" s="30">
        <v>1.0</v>
      </c>
      <c r="L17" s="31">
        <f t="shared" si="1"/>
        <v>78.35</v>
      </c>
      <c r="M17" s="32">
        <f t="shared" si="2"/>
        <v>843.351565</v>
      </c>
      <c r="N17" s="108"/>
      <c r="O17" s="36" t="s">
        <v>23</v>
      </c>
    </row>
    <row r="18" ht="22.5" customHeight="1">
      <c r="A18" s="14"/>
      <c r="B18" s="25"/>
      <c r="C18" s="26" t="s">
        <v>92</v>
      </c>
      <c r="D18" s="95">
        <v>1.0</v>
      </c>
      <c r="E18" s="28"/>
      <c r="F18" s="27">
        <v>2.0</v>
      </c>
      <c r="G18" s="28">
        <v>68.11</v>
      </c>
      <c r="H18" s="49">
        <v>32.67</v>
      </c>
      <c r="I18" s="27">
        <v>0.0</v>
      </c>
      <c r="J18" s="30">
        <v>0.0</v>
      </c>
      <c r="K18" s="30">
        <v>1.0</v>
      </c>
      <c r="L18" s="31">
        <f t="shared" si="1"/>
        <v>100.78</v>
      </c>
      <c r="M18" s="32">
        <f t="shared" si="2"/>
        <v>1084.785842</v>
      </c>
      <c r="N18" s="96">
        <v>347254.2</v>
      </c>
      <c r="O18" s="97"/>
    </row>
    <row r="19" ht="22.5" customHeight="1">
      <c r="A19" s="14"/>
      <c r="B19" s="25"/>
      <c r="C19" s="26" t="s">
        <v>93</v>
      </c>
      <c r="D19" s="95">
        <v>1.0</v>
      </c>
      <c r="E19" s="28"/>
      <c r="F19" s="27">
        <v>2.0</v>
      </c>
      <c r="G19" s="28">
        <v>70.69</v>
      </c>
      <c r="H19" s="28">
        <v>22.14</v>
      </c>
      <c r="I19" s="27">
        <v>0.0</v>
      </c>
      <c r="J19" s="30">
        <v>0.0</v>
      </c>
      <c r="K19" s="30">
        <v>1.0</v>
      </c>
      <c r="L19" s="31">
        <f t="shared" si="1"/>
        <v>92.83</v>
      </c>
      <c r="M19" s="32">
        <f t="shared" si="2"/>
        <v>999.212837</v>
      </c>
      <c r="N19" s="96">
        <v>321463.0</v>
      </c>
      <c r="O19" s="109"/>
    </row>
    <row r="20" ht="22.5" customHeight="1">
      <c r="A20" s="14"/>
      <c r="B20" s="25"/>
      <c r="C20" s="26" t="s">
        <v>94</v>
      </c>
      <c r="D20" s="95">
        <v>2.0</v>
      </c>
      <c r="E20" s="28"/>
      <c r="F20" s="27">
        <v>2.5</v>
      </c>
      <c r="G20" s="28">
        <v>100.8</v>
      </c>
      <c r="H20" s="28">
        <v>35.3</v>
      </c>
      <c r="I20" s="27">
        <v>0.0</v>
      </c>
      <c r="J20" s="30">
        <v>0.0</v>
      </c>
      <c r="K20" s="30">
        <v>1.0</v>
      </c>
      <c r="L20" s="31">
        <f t="shared" si="1"/>
        <v>136.1</v>
      </c>
      <c r="M20" s="32">
        <f t="shared" si="2"/>
        <v>1464.96679</v>
      </c>
      <c r="N20" s="96">
        <v>461852.0</v>
      </c>
      <c r="O20" s="110"/>
    </row>
    <row r="21" ht="22.5" customHeight="1">
      <c r="A21" s="14"/>
      <c r="B21" s="25"/>
      <c r="C21" s="26" t="s">
        <v>95</v>
      </c>
      <c r="D21" s="95">
        <v>2.0</v>
      </c>
      <c r="E21" s="28"/>
      <c r="F21" s="27">
        <v>2.5</v>
      </c>
      <c r="G21" s="28">
        <v>102.77</v>
      </c>
      <c r="H21" s="28">
        <v>28.59</v>
      </c>
      <c r="I21" s="27">
        <v>0.0</v>
      </c>
      <c r="J21" s="30">
        <v>0.0</v>
      </c>
      <c r="K21" s="30">
        <v>1.0</v>
      </c>
      <c r="L21" s="31">
        <f t="shared" si="1"/>
        <v>131.36</v>
      </c>
      <c r="M21" s="32">
        <f t="shared" si="2"/>
        <v>1413.945904</v>
      </c>
      <c r="N21" s="96">
        <v>446474.1</v>
      </c>
      <c r="O21" s="110"/>
    </row>
    <row r="22" ht="22.5" customHeight="1">
      <c r="A22" s="14"/>
      <c r="B22" s="25"/>
      <c r="C22" s="26" t="s">
        <v>96</v>
      </c>
      <c r="D22" s="95">
        <v>2.0</v>
      </c>
      <c r="E22" s="28"/>
      <c r="F22" s="27">
        <v>2.5</v>
      </c>
      <c r="G22" s="28">
        <v>115.14</v>
      </c>
      <c r="H22" s="49">
        <v>31.61</v>
      </c>
      <c r="I22" s="27">
        <v>0.0</v>
      </c>
      <c r="J22" s="30">
        <v>0.0</v>
      </c>
      <c r="K22" s="30">
        <v>1.0</v>
      </c>
      <c r="L22" s="31">
        <f t="shared" si="1"/>
        <v>146.75</v>
      </c>
      <c r="M22" s="32">
        <f t="shared" si="2"/>
        <v>1579.602325</v>
      </c>
      <c r="N22" s="96">
        <v>496408.5</v>
      </c>
      <c r="O22" s="110"/>
    </row>
    <row r="23" ht="22.5" customHeight="1">
      <c r="A23" s="14"/>
      <c r="B23" s="25"/>
      <c r="C23" s="26" t="s">
        <v>97</v>
      </c>
      <c r="D23" s="100">
        <v>1.0</v>
      </c>
      <c r="E23" s="56"/>
      <c r="F23" s="55">
        <v>2.0</v>
      </c>
      <c r="G23" s="56">
        <v>69.85</v>
      </c>
      <c r="H23" s="101">
        <v>23.33</v>
      </c>
      <c r="I23" s="27">
        <v>0.0</v>
      </c>
      <c r="J23" s="57">
        <v>0.0</v>
      </c>
      <c r="K23" s="57">
        <v>1.0</v>
      </c>
      <c r="L23" s="31">
        <f t="shared" si="1"/>
        <v>93.18</v>
      </c>
      <c r="M23" s="32">
        <f t="shared" si="2"/>
        <v>1002.980202</v>
      </c>
      <c r="N23" s="96">
        <v>322596.0</v>
      </c>
      <c r="O23" s="97"/>
    </row>
    <row r="24" ht="22.5" customHeight="1">
      <c r="A24" s="14"/>
      <c r="B24" s="25"/>
      <c r="C24" s="26" t="s">
        <v>98</v>
      </c>
      <c r="D24" s="100">
        <v>2.0</v>
      </c>
      <c r="E24" s="55" t="s">
        <v>16</v>
      </c>
      <c r="F24" s="55">
        <v>3.0</v>
      </c>
      <c r="G24" s="56">
        <v>137.25</v>
      </c>
      <c r="H24" s="101">
        <v>62.45</v>
      </c>
      <c r="I24" s="27">
        <v>0.0</v>
      </c>
      <c r="J24" s="57">
        <v>0.0</v>
      </c>
      <c r="K24" s="57">
        <v>1.0</v>
      </c>
      <c r="L24" s="31">
        <f t="shared" si="1"/>
        <v>199.7</v>
      </c>
      <c r="M24" s="32">
        <f t="shared" si="2"/>
        <v>2149.55083</v>
      </c>
      <c r="N24" s="96">
        <v>668202.2</v>
      </c>
      <c r="O24" s="97"/>
    </row>
    <row r="25" ht="22.5" customHeight="1">
      <c r="A25" s="14"/>
      <c r="B25" s="37"/>
      <c r="C25" s="38" t="s">
        <v>99</v>
      </c>
      <c r="D25" s="104">
        <v>2.0</v>
      </c>
      <c r="E25" s="40"/>
      <c r="F25" s="39">
        <v>2.5</v>
      </c>
      <c r="G25" s="40">
        <v>107.08</v>
      </c>
      <c r="H25" s="111">
        <v>43.22</v>
      </c>
      <c r="I25" s="39">
        <v>0.0</v>
      </c>
      <c r="J25" s="41">
        <v>0.0</v>
      </c>
      <c r="K25" s="41">
        <v>1.0</v>
      </c>
      <c r="L25" s="42">
        <f t="shared" si="1"/>
        <v>150.3</v>
      </c>
      <c r="M25" s="43">
        <f t="shared" si="2"/>
        <v>1617.81417</v>
      </c>
      <c r="N25" s="112">
        <v>507893.0</v>
      </c>
      <c r="O25" s="113"/>
    </row>
    <row r="26" ht="22.5" customHeight="1">
      <c r="A26" s="14"/>
      <c r="B26" s="15">
        <v>3.0</v>
      </c>
      <c r="C26" s="16" t="s">
        <v>100</v>
      </c>
      <c r="D26" s="91">
        <v>2.0</v>
      </c>
      <c r="E26" s="20" t="s">
        <v>89</v>
      </c>
      <c r="F26" s="17">
        <v>2.5</v>
      </c>
      <c r="G26" s="47">
        <v>109.87</v>
      </c>
      <c r="H26" s="19">
        <v>45.52</v>
      </c>
      <c r="I26" s="20">
        <v>0.0</v>
      </c>
      <c r="J26" s="20">
        <v>0.0</v>
      </c>
      <c r="K26" s="20">
        <v>1.0</v>
      </c>
      <c r="L26" s="21">
        <f t="shared" si="1"/>
        <v>155.39</v>
      </c>
      <c r="M26" s="21">
        <f t="shared" si="2"/>
        <v>1672.602421</v>
      </c>
      <c r="N26" s="93">
        <v>541244.4</v>
      </c>
      <c r="O26" s="107"/>
    </row>
    <row r="27" ht="22.5" customHeight="1">
      <c r="A27" s="14"/>
      <c r="B27" s="25"/>
      <c r="C27" s="52" t="s">
        <v>101</v>
      </c>
      <c r="D27" s="95">
        <v>1.0</v>
      </c>
      <c r="E27" s="28"/>
      <c r="F27" s="27">
        <v>2.0</v>
      </c>
      <c r="G27" s="28">
        <v>64.51</v>
      </c>
      <c r="H27" s="49">
        <v>23.51</v>
      </c>
      <c r="I27" s="27">
        <v>0.0</v>
      </c>
      <c r="J27" s="30">
        <v>0.0</v>
      </c>
      <c r="K27" s="30">
        <v>1.0</v>
      </c>
      <c r="L27" s="31">
        <f t="shared" si="1"/>
        <v>88.02</v>
      </c>
      <c r="M27" s="114">
        <f t="shared" si="2"/>
        <v>947.438478</v>
      </c>
      <c r="N27" s="96">
        <v>315375.7</v>
      </c>
      <c r="O27" s="115"/>
    </row>
    <row r="28" ht="22.5" customHeight="1">
      <c r="A28" s="14"/>
      <c r="B28" s="25"/>
      <c r="C28" s="52" t="s">
        <v>102</v>
      </c>
      <c r="D28" s="95">
        <v>1.0</v>
      </c>
      <c r="E28" s="28"/>
      <c r="F28" s="27">
        <v>2.0</v>
      </c>
      <c r="G28" s="28">
        <v>64.51</v>
      </c>
      <c r="H28" s="28">
        <v>13.84</v>
      </c>
      <c r="I28" s="27">
        <v>0.0</v>
      </c>
      <c r="J28" s="30">
        <v>0.0</v>
      </c>
      <c r="K28" s="30">
        <v>1.0</v>
      </c>
      <c r="L28" s="31">
        <f t="shared" si="1"/>
        <v>78.35</v>
      </c>
      <c r="M28" s="114">
        <f t="shared" si="2"/>
        <v>843.351565</v>
      </c>
      <c r="N28" s="108"/>
      <c r="O28" s="36" t="s">
        <v>23</v>
      </c>
    </row>
    <row r="29" ht="22.5" customHeight="1">
      <c r="A29" s="14"/>
      <c r="B29" s="25"/>
      <c r="C29" s="52" t="s">
        <v>103</v>
      </c>
      <c r="D29" s="95">
        <v>1.0</v>
      </c>
      <c r="E29" s="28"/>
      <c r="F29" s="27">
        <v>2.0</v>
      </c>
      <c r="G29" s="28">
        <v>68.11</v>
      </c>
      <c r="H29" s="28">
        <v>32.67</v>
      </c>
      <c r="I29" s="27">
        <v>0.0</v>
      </c>
      <c r="J29" s="30">
        <v>0.0</v>
      </c>
      <c r="K29" s="30">
        <v>1.0</v>
      </c>
      <c r="L29" s="31">
        <f t="shared" si="1"/>
        <v>100.78</v>
      </c>
      <c r="M29" s="114">
        <f t="shared" si="2"/>
        <v>1084.785842</v>
      </c>
      <c r="N29" s="96">
        <v>358151.6</v>
      </c>
      <c r="O29" s="115"/>
    </row>
    <row r="30" ht="22.5" customHeight="1">
      <c r="A30" s="14"/>
      <c r="B30" s="25"/>
      <c r="C30" s="52" t="s">
        <v>104</v>
      </c>
      <c r="D30" s="95">
        <v>1.0</v>
      </c>
      <c r="E30" s="28"/>
      <c r="F30" s="27">
        <v>2.0</v>
      </c>
      <c r="G30" s="28">
        <v>70.69</v>
      </c>
      <c r="H30" s="116">
        <v>22.14</v>
      </c>
      <c r="I30" s="27">
        <v>0.0</v>
      </c>
      <c r="J30" s="30">
        <v>0.0</v>
      </c>
      <c r="K30" s="30">
        <v>1.0</v>
      </c>
      <c r="L30" s="31">
        <f t="shared" si="1"/>
        <v>92.83</v>
      </c>
      <c r="M30" s="114">
        <f t="shared" si="2"/>
        <v>999.212837</v>
      </c>
      <c r="N30" s="96">
        <v>331505.5</v>
      </c>
      <c r="O30" s="110"/>
    </row>
    <row r="31" ht="22.5" customHeight="1">
      <c r="A31" s="14"/>
      <c r="B31" s="25"/>
      <c r="C31" s="52" t="s">
        <v>105</v>
      </c>
      <c r="D31" s="95">
        <v>2.0</v>
      </c>
      <c r="E31" s="28"/>
      <c r="F31" s="27">
        <v>2.5</v>
      </c>
      <c r="G31" s="28">
        <v>100.8</v>
      </c>
      <c r="H31" s="28">
        <v>35.3</v>
      </c>
      <c r="I31" s="27">
        <v>0.0</v>
      </c>
      <c r="J31" s="30">
        <v>0.0</v>
      </c>
      <c r="K31" s="30">
        <v>1.0</v>
      </c>
      <c r="L31" s="31">
        <f t="shared" si="1"/>
        <v>136.1</v>
      </c>
      <c r="M31" s="114">
        <f t="shared" si="2"/>
        <v>1464.96679</v>
      </c>
      <c r="N31" s="96">
        <v>476570.7</v>
      </c>
      <c r="O31" s="110"/>
    </row>
    <row r="32" ht="22.5" customHeight="1">
      <c r="A32" s="14"/>
      <c r="B32" s="25"/>
      <c r="C32" s="52" t="s">
        <v>106</v>
      </c>
      <c r="D32" s="95">
        <v>2.0</v>
      </c>
      <c r="E32" s="28"/>
      <c r="F32" s="27">
        <v>2.5</v>
      </c>
      <c r="G32" s="28">
        <v>102.77</v>
      </c>
      <c r="H32" s="116">
        <v>28.59</v>
      </c>
      <c r="I32" s="27">
        <v>0.0</v>
      </c>
      <c r="J32" s="30">
        <v>0.0</v>
      </c>
      <c r="K32" s="30">
        <v>1.0</v>
      </c>
      <c r="L32" s="31">
        <f t="shared" si="1"/>
        <v>131.36</v>
      </c>
      <c r="M32" s="114">
        <f t="shared" si="2"/>
        <v>1413.945904</v>
      </c>
      <c r="N32" s="96">
        <v>460677.8</v>
      </c>
      <c r="O32" s="110"/>
    </row>
    <row r="33" ht="22.5" customHeight="1">
      <c r="A33" s="14"/>
      <c r="B33" s="25"/>
      <c r="C33" s="52" t="s">
        <v>107</v>
      </c>
      <c r="D33" s="95">
        <v>2.0</v>
      </c>
      <c r="E33" s="28"/>
      <c r="F33" s="27">
        <v>2.5</v>
      </c>
      <c r="G33" s="28">
        <v>115.14</v>
      </c>
      <c r="H33" s="28">
        <v>31.61</v>
      </c>
      <c r="I33" s="27">
        <v>0.0</v>
      </c>
      <c r="J33" s="30">
        <v>0.0</v>
      </c>
      <c r="K33" s="30">
        <v>1.0</v>
      </c>
      <c r="L33" s="31">
        <f t="shared" si="1"/>
        <v>146.75</v>
      </c>
      <c r="M33" s="114">
        <f t="shared" si="2"/>
        <v>1579.602325</v>
      </c>
      <c r="N33" s="96">
        <v>512280.8</v>
      </c>
      <c r="O33" s="110"/>
    </row>
    <row r="34" ht="22.5" customHeight="1">
      <c r="A34" s="14"/>
      <c r="B34" s="25"/>
      <c r="C34" s="52" t="s">
        <v>108</v>
      </c>
      <c r="D34" s="100">
        <v>1.0</v>
      </c>
      <c r="E34" s="56"/>
      <c r="F34" s="55">
        <v>2.0</v>
      </c>
      <c r="G34" s="56">
        <v>69.85</v>
      </c>
      <c r="H34" s="55">
        <v>23.33</v>
      </c>
      <c r="I34" s="27">
        <v>0.0</v>
      </c>
      <c r="J34" s="57">
        <v>0.0</v>
      </c>
      <c r="K34" s="57">
        <v>1.0</v>
      </c>
      <c r="L34" s="58">
        <f t="shared" si="1"/>
        <v>93.18</v>
      </c>
      <c r="M34" s="114">
        <f t="shared" si="2"/>
        <v>1002.980202</v>
      </c>
      <c r="N34" s="96">
        <v>332587.0</v>
      </c>
      <c r="O34" s="115"/>
    </row>
    <row r="35" ht="22.5" customHeight="1">
      <c r="A35" s="14"/>
      <c r="B35" s="25"/>
      <c r="C35" s="52" t="s">
        <v>109</v>
      </c>
      <c r="D35" s="100">
        <v>2.0</v>
      </c>
      <c r="E35" s="55" t="s">
        <v>16</v>
      </c>
      <c r="F35" s="55">
        <v>3.0</v>
      </c>
      <c r="G35" s="56">
        <v>137.25</v>
      </c>
      <c r="H35" s="56">
        <v>62.45</v>
      </c>
      <c r="I35" s="27">
        <v>0.0</v>
      </c>
      <c r="J35" s="57">
        <v>0.0</v>
      </c>
      <c r="K35" s="57">
        <v>1.0</v>
      </c>
      <c r="L35" s="58">
        <f t="shared" si="1"/>
        <v>199.7</v>
      </c>
      <c r="M35" s="114">
        <f t="shared" si="2"/>
        <v>2149.55083</v>
      </c>
      <c r="N35" s="96">
        <v>689801.3</v>
      </c>
      <c r="O35" s="115"/>
    </row>
    <row r="36" ht="22.5" customHeight="1">
      <c r="A36" s="14"/>
      <c r="B36" s="25"/>
      <c r="C36" s="52" t="s">
        <v>110</v>
      </c>
      <c r="D36" s="100">
        <v>2.0</v>
      </c>
      <c r="E36" s="56"/>
      <c r="F36" s="55">
        <v>2.5</v>
      </c>
      <c r="G36" s="56">
        <v>107.08</v>
      </c>
      <c r="H36" s="56">
        <v>43.22</v>
      </c>
      <c r="I36" s="27">
        <v>0.0</v>
      </c>
      <c r="J36" s="57">
        <v>0.0</v>
      </c>
      <c r="K36" s="57">
        <v>1.0</v>
      </c>
      <c r="L36" s="58">
        <f t="shared" si="1"/>
        <v>150.3</v>
      </c>
      <c r="M36" s="114">
        <f t="shared" si="2"/>
        <v>1617.81417</v>
      </c>
      <c r="N36" s="96">
        <v>524177.3</v>
      </c>
      <c r="O36" s="115"/>
    </row>
    <row r="37" ht="22.5" customHeight="1">
      <c r="A37" s="14"/>
      <c r="B37" s="37"/>
      <c r="C37" s="38" t="s">
        <v>111</v>
      </c>
      <c r="D37" s="39">
        <v>1.0</v>
      </c>
      <c r="E37" s="40"/>
      <c r="F37" s="39">
        <v>2.0</v>
      </c>
      <c r="G37" s="111">
        <v>74.39</v>
      </c>
      <c r="H37" s="111">
        <v>49.0</v>
      </c>
      <c r="I37" s="39">
        <v>0.0</v>
      </c>
      <c r="J37" s="41">
        <v>0.0</v>
      </c>
      <c r="K37" s="41">
        <v>1.0</v>
      </c>
      <c r="L37" s="42">
        <f t="shared" si="1"/>
        <v>123.39</v>
      </c>
      <c r="M37" s="43">
        <f t="shared" si="2"/>
        <v>1328.157621</v>
      </c>
      <c r="N37" s="112">
        <v>433959.6</v>
      </c>
      <c r="O37" s="117"/>
    </row>
    <row r="38" ht="22.5" customHeight="1">
      <c r="A38" s="14"/>
      <c r="B38" s="15" t="s">
        <v>49</v>
      </c>
      <c r="C38" s="16" t="s">
        <v>112</v>
      </c>
      <c r="D38" s="91">
        <v>2.0</v>
      </c>
      <c r="E38" s="20" t="s">
        <v>89</v>
      </c>
      <c r="F38" s="17">
        <v>2.5</v>
      </c>
      <c r="G38" s="47">
        <v>109.87</v>
      </c>
      <c r="H38" s="19">
        <v>45.52</v>
      </c>
      <c r="I38" s="20">
        <v>0.0</v>
      </c>
      <c r="J38" s="20">
        <v>0.0</v>
      </c>
      <c r="K38" s="20">
        <v>1.0</v>
      </c>
      <c r="L38" s="21">
        <f t="shared" si="1"/>
        <v>155.39</v>
      </c>
      <c r="M38" s="22">
        <f t="shared" si="2"/>
        <v>1672.602421</v>
      </c>
      <c r="N38" s="93">
        <v>558054.0</v>
      </c>
      <c r="O38" s="107"/>
    </row>
    <row r="39" ht="22.5" customHeight="1">
      <c r="A39" s="14"/>
      <c r="B39" s="25"/>
      <c r="C39" s="52" t="s">
        <v>113</v>
      </c>
      <c r="D39" s="95">
        <v>1.0</v>
      </c>
      <c r="E39" s="28"/>
      <c r="F39" s="27">
        <v>2.0</v>
      </c>
      <c r="G39" s="28">
        <v>64.51</v>
      </c>
      <c r="H39" s="49">
        <v>23.51</v>
      </c>
      <c r="I39" s="27">
        <v>0.0</v>
      </c>
      <c r="J39" s="30">
        <v>0.0</v>
      </c>
      <c r="K39" s="30">
        <v>1.0</v>
      </c>
      <c r="L39" s="31">
        <f t="shared" si="1"/>
        <v>88.02</v>
      </c>
      <c r="M39" s="114">
        <f t="shared" si="2"/>
        <v>947.438478</v>
      </c>
      <c r="N39" s="96">
        <v>324892.9</v>
      </c>
      <c r="O39" s="97"/>
    </row>
    <row r="40" ht="22.5" customHeight="1">
      <c r="A40" s="14"/>
      <c r="B40" s="25"/>
      <c r="C40" s="52" t="s">
        <v>114</v>
      </c>
      <c r="D40" s="95">
        <v>1.0</v>
      </c>
      <c r="E40" s="28"/>
      <c r="F40" s="27">
        <v>2.0</v>
      </c>
      <c r="G40" s="28">
        <v>64.51</v>
      </c>
      <c r="H40" s="49">
        <v>13.84</v>
      </c>
      <c r="I40" s="27">
        <v>0.0</v>
      </c>
      <c r="J40" s="30">
        <v>0.0</v>
      </c>
      <c r="K40" s="30">
        <v>1.0</v>
      </c>
      <c r="L40" s="31">
        <f t="shared" si="1"/>
        <v>78.35</v>
      </c>
      <c r="M40" s="114">
        <f t="shared" si="2"/>
        <v>843.351565</v>
      </c>
      <c r="N40" s="96"/>
      <c r="O40" s="36" t="s">
        <v>23</v>
      </c>
    </row>
    <row r="41" ht="22.5" customHeight="1">
      <c r="A41" s="14"/>
      <c r="B41" s="25"/>
      <c r="C41" s="52" t="s">
        <v>115</v>
      </c>
      <c r="D41" s="95">
        <v>1.0</v>
      </c>
      <c r="E41" s="28"/>
      <c r="F41" s="27">
        <v>2.0</v>
      </c>
      <c r="G41" s="28">
        <v>68.11</v>
      </c>
      <c r="H41" s="28">
        <v>32.67</v>
      </c>
      <c r="I41" s="27">
        <v>0.0</v>
      </c>
      <c r="J41" s="30">
        <v>0.0</v>
      </c>
      <c r="K41" s="30">
        <v>1.0</v>
      </c>
      <c r="L41" s="31">
        <f t="shared" si="1"/>
        <v>100.78</v>
      </c>
      <c r="M41" s="114">
        <f t="shared" si="2"/>
        <v>1084.785842</v>
      </c>
      <c r="N41" s="96">
        <v>369049.0</v>
      </c>
      <c r="O41" s="97"/>
    </row>
    <row r="42" ht="22.5" customHeight="1">
      <c r="A42" s="14"/>
      <c r="B42" s="25"/>
      <c r="C42" s="52" t="s">
        <v>116</v>
      </c>
      <c r="D42" s="95">
        <v>1.0</v>
      </c>
      <c r="E42" s="28"/>
      <c r="F42" s="27">
        <v>2.0</v>
      </c>
      <c r="G42" s="28">
        <v>70.69</v>
      </c>
      <c r="H42" s="116">
        <v>22.14</v>
      </c>
      <c r="I42" s="27">
        <v>0.0</v>
      </c>
      <c r="J42" s="30">
        <v>0.0</v>
      </c>
      <c r="K42" s="30">
        <v>1.0</v>
      </c>
      <c r="L42" s="31">
        <f t="shared" si="1"/>
        <v>92.83</v>
      </c>
      <c r="M42" s="114">
        <f t="shared" si="2"/>
        <v>999.212837</v>
      </c>
      <c r="N42" s="96">
        <v>341548.0</v>
      </c>
      <c r="O42" s="97"/>
    </row>
    <row r="43" ht="22.5" customHeight="1">
      <c r="A43" s="14"/>
      <c r="B43" s="25"/>
      <c r="C43" s="52" t="s">
        <v>117</v>
      </c>
      <c r="D43" s="95">
        <v>2.0</v>
      </c>
      <c r="E43" s="28"/>
      <c r="F43" s="27">
        <v>2.5</v>
      </c>
      <c r="G43" s="28">
        <v>100.8</v>
      </c>
      <c r="H43" s="28">
        <v>35.3</v>
      </c>
      <c r="I43" s="27">
        <v>0.0</v>
      </c>
      <c r="J43" s="30">
        <v>0.0</v>
      </c>
      <c r="K43" s="30">
        <v>1.0</v>
      </c>
      <c r="L43" s="31">
        <f t="shared" si="1"/>
        <v>136.1</v>
      </c>
      <c r="M43" s="114">
        <f t="shared" si="2"/>
        <v>1464.96679</v>
      </c>
      <c r="N43" s="108"/>
      <c r="O43" s="36" t="s">
        <v>23</v>
      </c>
    </row>
    <row r="44" ht="22.5" customHeight="1">
      <c r="A44" s="14"/>
      <c r="B44" s="25"/>
      <c r="C44" s="52" t="s">
        <v>118</v>
      </c>
      <c r="D44" s="95">
        <v>2.0</v>
      </c>
      <c r="E44" s="28"/>
      <c r="F44" s="27">
        <v>2.5</v>
      </c>
      <c r="G44" s="28">
        <v>102.77</v>
      </c>
      <c r="H44" s="116">
        <v>28.59</v>
      </c>
      <c r="I44" s="27">
        <v>0.0</v>
      </c>
      <c r="J44" s="30">
        <v>0.0</v>
      </c>
      <c r="K44" s="30">
        <v>1.0</v>
      </c>
      <c r="L44" s="31">
        <f t="shared" si="1"/>
        <v>131.36</v>
      </c>
      <c r="M44" s="114">
        <f t="shared" si="2"/>
        <v>1413.945904</v>
      </c>
      <c r="N44" s="108"/>
      <c r="O44" s="36" t="s">
        <v>23</v>
      </c>
    </row>
    <row r="45" ht="22.5" customHeight="1">
      <c r="A45" s="14"/>
      <c r="B45" s="25"/>
      <c r="C45" s="52" t="s">
        <v>119</v>
      </c>
      <c r="D45" s="95">
        <v>2.0</v>
      </c>
      <c r="E45" s="28"/>
      <c r="F45" s="27">
        <v>2.5</v>
      </c>
      <c r="G45" s="28">
        <v>115.14</v>
      </c>
      <c r="H45" s="49">
        <v>31.61</v>
      </c>
      <c r="I45" s="27">
        <v>0.0</v>
      </c>
      <c r="J45" s="30">
        <v>0.0</v>
      </c>
      <c r="K45" s="30">
        <v>1.0</v>
      </c>
      <c r="L45" s="31">
        <f t="shared" si="1"/>
        <v>146.75</v>
      </c>
      <c r="M45" s="114">
        <f t="shared" si="2"/>
        <v>1579.602325</v>
      </c>
      <c r="N45" s="96">
        <v>528142.8</v>
      </c>
      <c r="O45" s="110"/>
    </row>
    <row r="46" ht="22.5" customHeight="1">
      <c r="A46" s="14"/>
      <c r="B46" s="25"/>
      <c r="C46" s="52" t="s">
        <v>120</v>
      </c>
      <c r="D46" s="100">
        <v>1.0</v>
      </c>
      <c r="E46" s="56"/>
      <c r="F46" s="55">
        <v>2.0</v>
      </c>
      <c r="G46" s="56">
        <v>69.85</v>
      </c>
      <c r="H46" s="55">
        <v>23.33</v>
      </c>
      <c r="I46" s="27">
        <v>0.0</v>
      </c>
      <c r="J46" s="57">
        <v>0.0</v>
      </c>
      <c r="K46" s="57">
        <v>1.0</v>
      </c>
      <c r="L46" s="31">
        <f t="shared" si="1"/>
        <v>93.18</v>
      </c>
      <c r="M46" s="114">
        <f t="shared" si="2"/>
        <v>1002.980202</v>
      </c>
      <c r="N46" s="96">
        <v>342753.1</v>
      </c>
      <c r="O46" s="118"/>
    </row>
    <row r="47" ht="22.5" customHeight="1">
      <c r="A47" s="14"/>
      <c r="B47" s="25"/>
      <c r="C47" s="52" t="s">
        <v>121</v>
      </c>
      <c r="D47" s="100">
        <v>2.0</v>
      </c>
      <c r="E47" s="55" t="s">
        <v>16</v>
      </c>
      <c r="F47" s="55">
        <v>3.0</v>
      </c>
      <c r="G47" s="56">
        <v>137.25</v>
      </c>
      <c r="H47" s="101">
        <v>62.45</v>
      </c>
      <c r="I47" s="27">
        <v>0.0</v>
      </c>
      <c r="J47" s="57">
        <v>0.0</v>
      </c>
      <c r="K47" s="57">
        <v>1.0</v>
      </c>
      <c r="L47" s="31">
        <f t="shared" si="1"/>
        <v>199.7</v>
      </c>
      <c r="M47" s="114">
        <f t="shared" si="2"/>
        <v>2149.55083</v>
      </c>
      <c r="N47" s="96">
        <v>711400.4</v>
      </c>
      <c r="O47" s="97"/>
    </row>
    <row r="48" ht="22.5" customHeight="1">
      <c r="A48" s="14"/>
      <c r="B48" s="25"/>
      <c r="C48" s="52" t="s">
        <v>122</v>
      </c>
      <c r="D48" s="100">
        <v>2.0</v>
      </c>
      <c r="E48" s="56"/>
      <c r="F48" s="55">
        <v>2.5</v>
      </c>
      <c r="G48" s="56">
        <v>107.08</v>
      </c>
      <c r="H48" s="56">
        <v>43.22</v>
      </c>
      <c r="I48" s="27">
        <v>0.0</v>
      </c>
      <c r="J48" s="57">
        <v>0.0</v>
      </c>
      <c r="K48" s="57">
        <v>1.0</v>
      </c>
      <c r="L48" s="58">
        <f t="shared" si="1"/>
        <v>150.3</v>
      </c>
      <c r="M48" s="114">
        <f t="shared" si="2"/>
        <v>1617.81417</v>
      </c>
      <c r="N48" s="96">
        <v>540430.7</v>
      </c>
      <c r="O48" s="110"/>
    </row>
    <row r="49" ht="22.5" customHeight="1">
      <c r="A49" s="14"/>
      <c r="B49" s="37"/>
      <c r="C49" s="38" t="s">
        <v>123</v>
      </c>
      <c r="D49" s="39">
        <v>1.0</v>
      </c>
      <c r="E49" s="40"/>
      <c r="F49" s="39">
        <v>2.0</v>
      </c>
      <c r="G49" s="111">
        <v>74.39</v>
      </c>
      <c r="H49" s="111">
        <v>49.0</v>
      </c>
      <c r="I49" s="39">
        <v>0.0</v>
      </c>
      <c r="J49" s="41">
        <v>0.0</v>
      </c>
      <c r="K49" s="41">
        <v>1.0</v>
      </c>
      <c r="L49" s="42">
        <f t="shared" si="1"/>
        <v>123.39</v>
      </c>
      <c r="M49" s="43">
        <f t="shared" si="2"/>
        <v>1328.157621</v>
      </c>
      <c r="N49" s="112">
        <v>447308.4</v>
      </c>
      <c r="O49" s="119"/>
    </row>
    <row r="50" ht="22.5" customHeight="1">
      <c r="A50" s="14"/>
      <c r="B50" s="120" t="s">
        <v>124</v>
      </c>
      <c r="C50" s="52" t="s">
        <v>125</v>
      </c>
      <c r="D50" s="91">
        <v>2.0</v>
      </c>
      <c r="E50" s="20" t="s">
        <v>89</v>
      </c>
      <c r="F50" s="121">
        <v>2.5</v>
      </c>
      <c r="G50" s="47">
        <v>109.87</v>
      </c>
      <c r="H50" s="19">
        <v>45.52</v>
      </c>
      <c r="I50" s="20">
        <v>0.0</v>
      </c>
      <c r="J50" s="66">
        <v>0.0</v>
      </c>
      <c r="K50" s="66">
        <v>1.0</v>
      </c>
      <c r="L50" s="67">
        <f t="shared" si="1"/>
        <v>155.39</v>
      </c>
      <c r="M50" s="114">
        <f t="shared" si="2"/>
        <v>1672.602421</v>
      </c>
      <c r="N50" s="122"/>
      <c r="O50" s="68" t="s">
        <v>23</v>
      </c>
    </row>
    <row r="51" ht="22.5" customHeight="1">
      <c r="A51" s="14"/>
      <c r="B51" s="25"/>
      <c r="C51" s="52" t="s">
        <v>126</v>
      </c>
      <c r="D51" s="95">
        <v>1.0</v>
      </c>
      <c r="E51" s="28"/>
      <c r="F51" s="27">
        <v>2.0</v>
      </c>
      <c r="G51" s="28">
        <v>64.51</v>
      </c>
      <c r="H51" s="49">
        <v>23.51</v>
      </c>
      <c r="I51" s="27">
        <v>0.0</v>
      </c>
      <c r="J51" s="30">
        <v>0.0</v>
      </c>
      <c r="K51" s="30">
        <v>1.0</v>
      </c>
      <c r="L51" s="31">
        <f t="shared" si="1"/>
        <v>88.02</v>
      </c>
      <c r="M51" s="114">
        <f t="shared" si="2"/>
        <v>947.438478</v>
      </c>
      <c r="N51" s="96"/>
      <c r="O51" s="36" t="s">
        <v>23</v>
      </c>
    </row>
    <row r="52" ht="22.5" customHeight="1">
      <c r="A52" s="14"/>
      <c r="B52" s="25"/>
      <c r="C52" s="52" t="s">
        <v>127</v>
      </c>
      <c r="D52" s="95">
        <v>1.0</v>
      </c>
      <c r="E52" s="28"/>
      <c r="F52" s="27">
        <v>2.0</v>
      </c>
      <c r="G52" s="28">
        <v>64.51</v>
      </c>
      <c r="H52" s="28">
        <v>13.84</v>
      </c>
      <c r="I52" s="27">
        <v>0.0</v>
      </c>
      <c r="J52" s="30">
        <v>0.0</v>
      </c>
      <c r="K52" s="30">
        <v>1.0</v>
      </c>
      <c r="L52" s="31">
        <f t="shared" si="1"/>
        <v>78.35</v>
      </c>
      <c r="M52" s="114">
        <f t="shared" si="2"/>
        <v>843.351565</v>
      </c>
      <c r="N52" s="96"/>
      <c r="O52" s="36" t="s">
        <v>23</v>
      </c>
    </row>
    <row r="53" ht="22.5" customHeight="1">
      <c r="A53" s="14"/>
      <c r="B53" s="25"/>
      <c r="C53" s="52" t="s">
        <v>128</v>
      </c>
      <c r="D53" s="95">
        <v>1.0</v>
      </c>
      <c r="E53" s="28"/>
      <c r="F53" s="27">
        <v>2.0</v>
      </c>
      <c r="G53" s="28">
        <v>68.11</v>
      </c>
      <c r="H53" s="28">
        <v>32.67</v>
      </c>
      <c r="I53" s="27">
        <v>0.0</v>
      </c>
      <c r="J53" s="30">
        <v>0.0</v>
      </c>
      <c r="K53" s="30">
        <v>1.0</v>
      </c>
      <c r="L53" s="31">
        <f t="shared" si="1"/>
        <v>100.78</v>
      </c>
      <c r="M53" s="114">
        <f t="shared" si="2"/>
        <v>1084.785842</v>
      </c>
      <c r="N53" s="96">
        <v>379956.7</v>
      </c>
      <c r="O53" s="123"/>
    </row>
    <row r="54" ht="22.5" customHeight="1">
      <c r="A54" s="14"/>
      <c r="B54" s="25"/>
      <c r="C54" s="52" t="s">
        <v>129</v>
      </c>
      <c r="D54" s="95">
        <v>1.0</v>
      </c>
      <c r="E54" s="28"/>
      <c r="F54" s="27">
        <v>2.0</v>
      </c>
      <c r="G54" s="28">
        <v>70.69</v>
      </c>
      <c r="H54" s="116">
        <v>22.14</v>
      </c>
      <c r="I54" s="27">
        <v>0.0</v>
      </c>
      <c r="J54" s="30">
        <v>0.0</v>
      </c>
      <c r="K54" s="30">
        <v>1.0</v>
      </c>
      <c r="L54" s="31">
        <f t="shared" si="1"/>
        <v>92.83</v>
      </c>
      <c r="M54" s="114">
        <f t="shared" si="2"/>
        <v>999.212837</v>
      </c>
      <c r="N54" s="96">
        <v>351580.2</v>
      </c>
      <c r="O54" s="123"/>
    </row>
    <row r="55" ht="22.5" customHeight="1">
      <c r="A55" s="14"/>
      <c r="B55" s="25"/>
      <c r="C55" s="52" t="s">
        <v>130</v>
      </c>
      <c r="D55" s="95">
        <v>2.0</v>
      </c>
      <c r="E55" s="28"/>
      <c r="F55" s="27">
        <v>2.5</v>
      </c>
      <c r="G55" s="28">
        <v>100.8</v>
      </c>
      <c r="H55" s="28">
        <v>35.3</v>
      </c>
      <c r="I55" s="27">
        <v>0.0</v>
      </c>
      <c r="J55" s="30">
        <v>0.0</v>
      </c>
      <c r="K55" s="30">
        <v>1.0</v>
      </c>
      <c r="L55" s="31">
        <f t="shared" si="1"/>
        <v>136.1</v>
      </c>
      <c r="M55" s="114">
        <f t="shared" si="2"/>
        <v>1464.96679</v>
      </c>
      <c r="N55" s="108"/>
      <c r="O55" s="98" t="s">
        <v>23</v>
      </c>
    </row>
    <row r="56" ht="22.5" customHeight="1">
      <c r="A56" s="14"/>
      <c r="B56" s="25"/>
      <c r="C56" s="52" t="s">
        <v>131</v>
      </c>
      <c r="D56" s="95">
        <v>2.0</v>
      </c>
      <c r="E56" s="28"/>
      <c r="F56" s="27">
        <v>2.5</v>
      </c>
      <c r="G56" s="28">
        <v>102.77</v>
      </c>
      <c r="H56" s="116">
        <v>28.59</v>
      </c>
      <c r="I56" s="27">
        <v>0.0</v>
      </c>
      <c r="J56" s="30">
        <v>0.0</v>
      </c>
      <c r="K56" s="30">
        <v>1.0</v>
      </c>
      <c r="L56" s="31">
        <f t="shared" si="1"/>
        <v>131.36</v>
      </c>
      <c r="M56" s="114">
        <f t="shared" si="2"/>
        <v>1413.945904</v>
      </c>
      <c r="N56" s="108"/>
      <c r="O56" s="98" t="s">
        <v>23</v>
      </c>
    </row>
    <row r="57" ht="22.5" customHeight="1">
      <c r="A57" s="14"/>
      <c r="B57" s="25"/>
      <c r="C57" s="52" t="s">
        <v>132</v>
      </c>
      <c r="D57" s="95">
        <v>2.0</v>
      </c>
      <c r="E57" s="28"/>
      <c r="F57" s="27">
        <v>2.5</v>
      </c>
      <c r="G57" s="28">
        <v>115.14</v>
      </c>
      <c r="H57" s="28">
        <v>31.61</v>
      </c>
      <c r="I57" s="27">
        <v>0.0</v>
      </c>
      <c r="J57" s="30">
        <v>0.0</v>
      </c>
      <c r="K57" s="30">
        <v>1.0</v>
      </c>
      <c r="L57" s="31">
        <f t="shared" si="1"/>
        <v>146.75</v>
      </c>
      <c r="M57" s="114">
        <f t="shared" si="2"/>
        <v>1579.602325</v>
      </c>
      <c r="N57" s="108"/>
      <c r="O57" s="98" t="s">
        <v>23</v>
      </c>
    </row>
    <row r="58" ht="22.5" customHeight="1">
      <c r="A58" s="14"/>
      <c r="B58" s="25"/>
      <c r="C58" s="52" t="s">
        <v>133</v>
      </c>
      <c r="D58" s="100">
        <v>1.0</v>
      </c>
      <c r="E58" s="56"/>
      <c r="F58" s="55">
        <v>2.0</v>
      </c>
      <c r="G58" s="56">
        <v>69.85</v>
      </c>
      <c r="H58" s="55">
        <v>23.33</v>
      </c>
      <c r="I58" s="27">
        <v>0.0</v>
      </c>
      <c r="J58" s="57">
        <v>0.0</v>
      </c>
      <c r="K58" s="57">
        <v>1.0</v>
      </c>
      <c r="L58" s="31">
        <f t="shared" si="1"/>
        <v>93.18</v>
      </c>
      <c r="M58" s="114">
        <f t="shared" si="2"/>
        <v>1002.980202</v>
      </c>
      <c r="N58" s="96">
        <v>352836.8</v>
      </c>
      <c r="O58" s="123"/>
    </row>
    <row r="59" ht="22.5" customHeight="1">
      <c r="A59" s="14"/>
      <c r="B59" s="25"/>
      <c r="C59" s="52" t="s">
        <v>134</v>
      </c>
      <c r="D59" s="100">
        <v>2.0</v>
      </c>
      <c r="E59" s="55" t="s">
        <v>16</v>
      </c>
      <c r="F59" s="55">
        <v>3.0</v>
      </c>
      <c r="G59" s="56">
        <v>137.25</v>
      </c>
      <c r="H59" s="56">
        <v>62.45</v>
      </c>
      <c r="I59" s="27">
        <v>0.0</v>
      </c>
      <c r="J59" s="57">
        <v>0.0</v>
      </c>
      <c r="K59" s="57">
        <v>1.0</v>
      </c>
      <c r="L59" s="31">
        <f t="shared" si="1"/>
        <v>199.7</v>
      </c>
      <c r="M59" s="114">
        <f t="shared" si="2"/>
        <v>2149.55083</v>
      </c>
      <c r="N59" s="96"/>
      <c r="O59" s="36" t="s">
        <v>23</v>
      </c>
    </row>
    <row r="60" ht="22.5" customHeight="1">
      <c r="A60" s="14"/>
      <c r="B60" s="25"/>
      <c r="C60" s="52" t="s">
        <v>135</v>
      </c>
      <c r="D60" s="100">
        <v>2.0</v>
      </c>
      <c r="E60" s="56"/>
      <c r="F60" s="55">
        <v>2.5</v>
      </c>
      <c r="G60" s="56">
        <v>107.08</v>
      </c>
      <c r="H60" s="56">
        <v>43.22</v>
      </c>
      <c r="I60" s="27">
        <v>0.0</v>
      </c>
      <c r="J60" s="57">
        <v>0.0</v>
      </c>
      <c r="K60" s="57">
        <v>1.0</v>
      </c>
      <c r="L60" s="58">
        <f t="shared" si="1"/>
        <v>150.3</v>
      </c>
      <c r="M60" s="114">
        <f t="shared" si="2"/>
        <v>1617.81417</v>
      </c>
      <c r="N60" s="96">
        <v>556694.4</v>
      </c>
      <c r="O60" s="98" t="s">
        <v>31</v>
      </c>
    </row>
    <row r="61">
      <c r="A61" s="14"/>
      <c r="B61" s="37"/>
      <c r="C61" s="38" t="s">
        <v>136</v>
      </c>
      <c r="D61" s="39">
        <v>1.0</v>
      </c>
      <c r="E61" s="40"/>
      <c r="F61" s="39">
        <v>2.0</v>
      </c>
      <c r="G61" s="111">
        <v>74.39</v>
      </c>
      <c r="H61" s="111">
        <v>49.0</v>
      </c>
      <c r="I61" s="39">
        <v>0.0</v>
      </c>
      <c r="J61" s="41">
        <v>0.0</v>
      </c>
      <c r="K61" s="41">
        <v>1.0</v>
      </c>
      <c r="L61" s="42">
        <f t="shared" si="1"/>
        <v>123.39</v>
      </c>
      <c r="M61" s="43">
        <f t="shared" si="2"/>
        <v>1328.157621</v>
      </c>
      <c r="N61" s="112">
        <v>460646.9</v>
      </c>
      <c r="O61" s="124"/>
    </row>
    <row r="62" ht="22.5" customHeight="1">
      <c r="A62" s="14"/>
      <c r="B62" s="15" t="s">
        <v>137</v>
      </c>
      <c r="C62" s="16" t="s">
        <v>138</v>
      </c>
      <c r="D62" s="91">
        <v>2.0</v>
      </c>
      <c r="E62" s="17" t="s">
        <v>66</v>
      </c>
      <c r="F62" s="17">
        <v>2.5</v>
      </c>
      <c r="G62" s="47">
        <v>109.87</v>
      </c>
      <c r="H62" s="19">
        <v>45.52</v>
      </c>
      <c r="I62" s="20">
        <v>0.0</v>
      </c>
      <c r="J62" s="20">
        <v>0.0</v>
      </c>
      <c r="K62" s="20">
        <v>1.0</v>
      </c>
      <c r="L62" s="21">
        <f t="shared" si="1"/>
        <v>155.39</v>
      </c>
      <c r="M62" s="22">
        <f t="shared" si="2"/>
        <v>1672.602421</v>
      </c>
      <c r="N62" s="125"/>
      <c r="O62" s="126" t="s">
        <v>23</v>
      </c>
    </row>
    <row r="63" ht="22.5" customHeight="1">
      <c r="A63" s="14"/>
      <c r="B63" s="25"/>
      <c r="C63" s="52" t="s">
        <v>139</v>
      </c>
      <c r="D63" s="95">
        <v>1.0</v>
      </c>
      <c r="E63" s="27" t="s">
        <v>140</v>
      </c>
      <c r="F63" s="27">
        <v>2.0</v>
      </c>
      <c r="G63" s="28">
        <v>64.51</v>
      </c>
      <c r="H63" s="49">
        <v>23.51</v>
      </c>
      <c r="I63" s="27">
        <v>0.0</v>
      </c>
      <c r="J63" s="127">
        <v>56.21</v>
      </c>
      <c r="K63" s="30">
        <v>1.0</v>
      </c>
      <c r="L63" s="31">
        <f t="shared" si="1"/>
        <v>144.23</v>
      </c>
      <c r="M63" s="114">
        <f t="shared" si="2"/>
        <v>1552.477297</v>
      </c>
      <c r="N63" s="96">
        <v>447277.5</v>
      </c>
      <c r="O63" s="98" t="s">
        <v>31</v>
      </c>
    </row>
    <row r="64" ht="22.5" customHeight="1">
      <c r="A64" s="14"/>
      <c r="B64" s="25"/>
      <c r="C64" s="52" t="s">
        <v>141</v>
      </c>
      <c r="D64" s="95">
        <v>1.0</v>
      </c>
      <c r="E64" s="27" t="s">
        <v>140</v>
      </c>
      <c r="F64" s="27">
        <v>2.0</v>
      </c>
      <c r="G64" s="28">
        <v>64.51</v>
      </c>
      <c r="H64" s="28">
        <v>13.84</v>
      </c>
      <c r="I64" s="27">
        <v>0.0</v>
      </c>
      <c r="J64" s="127">
        <v>56.21</v>
      </c>
      <c r="K64" s="30">
        <v>1.0</v>
      </c>
      <c r="L64" s="31">
        <f t="shared" si="1"/>
        <v>134.56</v>
      </c>
      <c r="M64" s="114">
        <f t="shared" si="2"/>
        <v>1448.390384</v>
      </c>
      <c r="N64" s="96">
        <v>411691.0</v>
      </c>
      <c r="O64" s="98" t="s">
        <v>31</v>
      </c>
    </row>
    <row r="65" ht="22.5" customHeight="1">
      <c r="A65" s="14"/>
      <c r="B65" s="25"/>
      <c r="C65" s="52" t="s">
        <v>142</v>
      </c>
      <c r="D65" s="95">
        <v>1.0</v>
      </c>
      <c r="E65" s="27" t="s">
        <v>140</v>
      </c>
      <c r="F65" s="27">
        <v>2.0</v>
      </c>
      <c r="G65" s="28">
        <v>68.11</v>
      </c>
      <c r="H65" s="28">
        <v>32.67</v>
      </c>
      <c r="I65" s="27">
        <v>0.0</v>
      </c>
      <c r="J65" s="127">
        <v>56.21</v>
      </c>
      <c r="K65" s="30">
        <v>1.0</v>
      </c>
      <c r="L65" s="31">
        <f t="shared" si="1"/>
        <v>156.99</v>
      </c>
      <c r="M65" s="114">
        <f t="shared" si="2"/>
        <v>1689.824661</v>
      </c>
      <c r="N65" s="96">
        <v>494194.0</v>
      </c>
      <c r="O65" s="98" t="s">
        <v>31</v>
      </c>
    </row>
    <row r="66" ht="22.5" customHeight="1">
      <c r="A66" s="14"/>
      <c r="B66" s="25"/>
      <c r="C66" s="52" t="s">
        <v>143</v>
      </c>
      <c r="D66" s="95">
        <v>1.0</v>
      </c>
      <c r="E66" s="28"/>
      <c r="F66" s="27">
        <v>2.0</v>
      </c>
      <c r="G66" s="28">
        <v>70.69</v>
      </c>
      <c r="H66" s="116">
        <v>22.14</v>
      </c>
      <c r="I66" s="27">
        <v>0.0</v>
      </c>
      <c r="J66" s="30">
        <v>0.0</v>
      </c>
      <c r="K66" s="30">
        <v>1.0</v>
      </c>
      <c r="L66" s="31">
        <f t="shared" si="1"/>
        <v>92.83</v>
      </c>
      <c r="M66" s="114">
        <f t="shared" si="2"/>
        <v>999.212837</v>
      </c>
      <c r="N66" s="96">
        <v>361633.0</v>
      </c>
      <c r="O66" s="123"/>
    </row>
    <row r="67" ht="22.5" customHeight="1">
      <c r="A67" s="14"/>
      <c r="B67" s="25"/>
      <c r="C67" s="52" t="s">
        <v>144</v>
      </c>
      <c r="D67" s="95">
        <v>2.0</v>
      </c>
      <c r="E67" s="28"/>
      <c r="F67" s="27">
        <v>2.5</v>
      </c>
      <c r="G67" s="28">
        <v>100.8</v>
      </c>
      <c r="H67" s="28">
        <v>35.3</v>
      </c>
      <c r="I67" s="27">
        <v>0.0</v>
      </c>
      <c r="J67" s="30">
        <v>0.0</v>
      </c>
      <c r="K67" s="30">
        <v>1.0</v>
      </c>
      <c r="L67" s="31">
        <f t="shared" si="1"/>
        <v>136.1</v>
      </c>
      <c r="M67" s="114">
        <f t="shared" si="2"/>
        <v>1464.96679</v>
      </c>
      <c r="N67" s="108"/>
      <c r="O67" s="128" t="s">
        <v>23</v>
      </c>
    </row>
    <row r="68" ht="22.5" customHeight="1">
      <c r="A68" s="14"/>
      <c r="B68" s="25"/>
      <c r="C68" s="52" t="s">
        <v>145</v>
      </c>
      <c r="D68" s="95">
        <v>2.0</v>
      </c>
      <c r="E68" s="27" t="s">
        <v>140</v>
      </c>
      <c r="F68" s="27">
        <v>2.5</v>
      </c>
      <c r="G68" s="28">
        <v>102.77</v>
      </c>
      <c r="H68" s="116">
        <v>28.59</v>
      </c>
      <c r="I68" s="27">
        <v>0.0</v>
      </c>
      <c r="J68" s="127">
        <v>100.75</v>
      </c>
      <c r="K68" s="30">
        <v>1.0</v>
      </c>
      <c r="L68" s="31">
        <f t="shared" si="1"/>
        <v>232.11</v>
      </c>
      <c r="M68" s="114">
        <f t="shared" si="2"/>
        <v>2498.408829</v>
      </c>
      <c r="N68" s="96">
        <v>767350.0</v>
      </c>
      <c r="O68" s="98" t="s">
        <v>31</v>
      </c>
    </row>
    <row r="69" ht="22.5" customHeight="1">
      <c r="A69" s="14"/>
      <c r="B69" s="25"/>
      <c r="C69" s="52" t="s">
        <v>146</v>
      </c>
      <c r="D69" s="95">
        <v>2.0</v>
      </c>
      <c r="E69" s="27" t="s">
        <v>140</v>
      </c>
      <c r="F69" s="27">
        <v>2.5</v>
      </c>
      <c r="G69" s="28">
        <v>115.14</v>
      </c>
      <c r="H69" s="28">
        <v>31.61</v>
      </c>
      <c r="I69" s="27">
        <v>0.0</v>
      </c>
      <c r="J69" s="127">
        <v>100.65</v>
      </c>
      <c r="K69" s="30">
        <v>1.0</v>
      </c>
      <c r="L69" s="31">
        <f t="shared" si="1"/>
        <v>247.4</v>
      </c>
      <c r="M69" s="114">
        <f t="shared" si="2"/>
        <v>2662.98886</v>
      </c>
      <c r="N69" s="96">
        <v>822970.0</v>
      </c>
      <c r="O69" s="97"/>
    </row>
    <row r="70" ht="22.5" customHeight="1">
      <c r="A70" s="14"/>
      <c r="B70" s="25"/>
      <c r="C70" s="52" t="s">
        <v>147</v>
      </c>
      <c r="D70" s="100">
        <v>2.0</v>
      </c>
      <c r="E70" s="55" t="s">
        <v>66</v>
      </c>
      <c r="F70" s="55">
        <v>2.5</v>
      </c>
      <c r="G70" s="56">
        <v>107.08</v>
      </c>
      <c r="H70" s="56">
        <v>43.22</v>
      </c>
      <c r="I70" s="27">
        <v>0.0</v>
      </c>
      <c r="J70" s="57">
        <v>0.0</v>
      </c>
      <c r="K70" s="57">
        <v>1.0</v>
      </c>
      <c r="L70" s="58">
        <f t="shared" si="1"/>
        <v>150.3</v>
      </c>
      <c r="M70" s="114">
        <f t="shared" si="2"/>
        <v>1617.81417</v>
      </c>
      <c r="N70" s="108"/>
      <c r="O70" s="128" t="s">
        <v>23</v>
      </c>
    </row>
    <row r="71" ht="22.5" customHeight="1">
      <c r="A71" s="14"/>
      <c r="B71" s="37"/>
      <c r="C71" s="38" t="s">
        <v>148</v>
      </c>
      <c r="D71" s="39">
        <v>1.0</v>
      </c>
      <c r="E71" s="39" t="s">
        <v>66</v>
      </c>
      <c r="F71" s="39">
        <v>2.0</v>
      </c>
      <c r="G71" s="111">
        <v>74.39</v>
      </c>
      <c r="H71" s="111">
        <v>49.0</v>
      </c>
      <c r="I71" s="39">
        <v>0.0</v>
      </c>
      <c r="J71" s="41">
        <v>0.0</v>
      </c>
      <c r="K71" s="41">
        <v>1.0</v>
      </c>
      <c r="L71" s="42">
        <f t="shared" si="1"/>
        <v>123.39</v>
      </c>
      <c r="M71" s="43">
        <f t="shared" si="2"/>
        <v>1328.157621</v>
      </c>
      <c r="N71" s="106"/>
      <c r="O71" s="129" t="s">
        <v>23</v>
      </c>
    </row>
    <row r="72" ht="22.5" customHeight="1">
      <c r="A72" s="72"/>
      <c r="B72" s="130" t="s">
        <v>149</v>
      </c>
      <c r="C72" s="131" t="s">
        <v>150</v>
      </c>
      <c r="D72" s="132">
        <v>4.0</v>
      </c>
      <c r="E72" s="132" t="s">
        <v>151</v>
      </c>
      <c r="F72" s="132">
        <v>4.5</v>
      </c>
      <c r="G72" s="133">
        <v>273.1</v>
      </c>
      <c r="H72" s="133">
        <v>131.36</v>
      </c>
      <c r="I72" s="132">
        <v>0.0</v>
      </c>
      <c r="J72" s="134">
        <v>0.0</v>
      </c>
      <c r="K72" s="134">
        <v>1.0</v>
      </c>
      <c r="L72" s="135">
        <f t="shared" si="1"/>
        <v>404.46</v>
      </c>
      <c r="M72" s="135">
        <f t="shared" si="2"/>
        <v>4353.566994</v>
      </c>
      <c r="N72" s="136">
        <v>1434790.0</v>
      </c>
      <c r="O72" s="97"/>
    </row>
    <row r="73" ht="15.75" customHeight="1">
      <c r="A73" s="72"/>
      <c r="B73" s="83" t="s">
        <v>73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85"/>
      <c r="O73" s="85"/>
    </row>
    <row r="74" ht="15.75" customHeight="1">
      <c r="A74" s="72"/>
      <c r="B74" s="86" t="s">
        <v>74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85"/>
      <c r="O74" s="85"/>
    </row>
    <row r="75" ht="15.75" customHeight="1">
      <c r="A75" s="72"/>
      <c r="B75" s="87" t="s">
        <v>75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85"/>
      <c r="O75" s="85"/>
    </row>
    <row r="7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85"/>
      <c r="O76" s="85"/>
    </row>
    <row r="77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85"/>
      <c r="O77" s="85"/>
    </row>
    <row r="78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85"/>
      <c r="O78" s="85"/>
    </row>
    <row r="79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85"/>
      <c r="O79" s="85"/>
    </row>
    <row r="80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85"/>
      <c r="O80" s="85"/>
    </row>
    <row r="81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85"/>
      <c r="O81" s="85"/>
    </row>
    <row r="82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85"/>
      <c r="O82" s="85"/>
    </row>
    <row r="83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85"/>
      <c r="O83" s="85"/>
    </row>
    <row r="84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85"/>
      <c r="O84" s="85"/>
    </row>
    <row r="85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85"/>
      <c r="O85" s="85"/>
    </row>
    <row r="8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85"/>
      <c r="O86" s="85"/>
    </row>
    <row r="87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85"/>
      <c r="O87" s="85"/>
    </row>
    <row r="88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85"/>
      <c r="O88" s="85"/>
    </row>
    <row r="89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85"/>
      <c r="O89" s="85"/>
    </row>
    <row r="90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85"/>
      <c r="O90" s="85"/>
    </row>
    <row r="91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85"/>
      <c r="O91" s="85"/>
    </row>
    <row r="92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85"/>
      <c r="O92" s="85"/>
    </row>
    <row r="93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85"/>
      <c r="O93" s="85"/>
    </row>
    <row r="94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85"/>
      <c r="O94" s="85"/>
    </row>
    <row r="95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85"/>
      <c r="O95" s="85"/>
    </row>
    <row r="9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85"/>
      <c r="O96" s="85"/>
    </row>
    <row r="97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85"/>
      <c r="O97" s="85"/>
    </row>
    <row r="98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85"/>
      <c r="O98" s="85"/>
    </row>
    <row r="99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85"/>
      <c r="O99" s="85"/>
    </row>
    <row r="10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85"/>
      <c r="O100" s="85"/>
    </row>
    <row r="101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85"/>
      <c r="O101" s="85"/>
    </row>
    <row r="102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85"/>
      <c r="O102" s="85"/>
    </row>
    <row r="103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85"/>
      <c r="O103" s="85"/>
    </row>
    <row r="104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85"/>
      <c r="O104" s="85"/>
    </row>
    <row r="105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85"/>
      <c r="O105" s="85"/>
    </row>
    <row r="106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85"/>
      <c r="O106" s="85"/>
    </row>
    <row r="107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85"/>
      <c r="O107" s="85"/>
    </row>
    <row r="108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85"/>
      <c r="O108" s="85"/>
    </row>
    <row r="109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85"/>
      <c r="O109" s="85"/>
    </row>
    <row r="11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85"/>
      <c r="O110" s="85"/>
    </row>
    <row r="111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85"/>
      <c r="O111" s="85"/>
    </row>
    <row r="112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85"/>
      <c r="O112" s="85"/>
    </row>
    <row r="113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85"/>
      <c r="O113" s="85"/>
    </row>
    <row r="114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85"/>
      <c r="O114" s="85"/>
    </row>
    <row r="115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85"/>
      <c r="O115" s="85"/>
    </row>
    <row r="116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85"/>
      <c r="O116" s="85"/>
    </row>
    <row r="117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85"/>
      <c r="O117" s="85"/>
    </row>
    <row r="118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85"/>
      <c r="O118" s="85"/>
    </row>
    <row r="119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85"/>
      <c r="O119" s="85"/>
    </row>
    <row r="1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85"/>
      <c r="O120" s="85"/>
    </row>
    <row r="121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85"/>
      <c r="O121" s="85"/>
    </row>
    <row r="122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85"/>
      <c r="O122" s="85"/>
    </row>
    <row r="123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85"/>
      <c r="O123" s="85"/>
    </row>
    <row r="124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85"/>
      <c r="O124" s="85"/>
    </row>
    <row r="125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85"/>
      <c r="O125" s="85"/>
    </row>
    <row r="126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85"/>
      <c r="O126" s="85"/>
    </row>
    <row r="127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85"/>
      <c r="O127" s="85"/>
    </row>
    <row r="128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85"/>
      <c r="O128" s="85"/>
    </row>
    <row r="129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85"/>
      <c r="O129" s="85"/>
    </row>
    <row r="13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85"/>
      <c r="O130" s="85"/>
    </row>
    <row r="131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85"/>
      <c r="O131" s="85"/>
    </row>
    <row r="132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85"/>
      <c r="O132" s="85"/>
    </row>
    <row r="133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85"/>
      <c r="O133" s="85"/>
    </row>
    <row r="134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85"/>
      <c r="O134" s="85"/>
    </row>
    <row r="135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85"/>
      <c r="O135" s="85"/>
    </row>
    <row r="136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85"/>
      <c r="O136" s="85"/>
    </row>
    <row r="137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85"/>
      <c r="O137" s="85"/>
    </row>
    <row r="138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85"/>
      <c r="O138" s="85"/>
    </row>
    <row r="139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85"/>
      <c r="O139" s="85"/>
    </row>
    <row r="14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85"/>
      <c r="O140" s="85"/>
    </row>
    <row r="141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85"/>
      <c r="O141" s="85"/>
    </row>
    <row r="142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85"/>
      <c r="O142" s="85"/>
    </row>
    <row r="143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85"/>
      <c r="O143" s="85"/>
    </row>
    <row r="144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85"/>
      <c r="O144" s="85"/>
    </row>
    <row r="145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85"/>
      <c r="O145" s="85"/>
    </row>
    <row r="146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85"/>
      <c r="O146" s="85"/>
    </row>
    <row r="147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85"/>
      <c r="O147" s="85"/>
    </row>
    <row r="148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85"/>
      <c r="O148" s="85"/>
    </row>
    <row r="149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85"/>
      <c r="O149" s="85"/>
    </row>
    <row r="15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85"/>
      <c r="O150" s="85"/>
    </row>
    <row r="151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85"/>
      <c r="O151" s="85"/>
    </row>
    <row r="152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85"/>
      <c r="O152" s="85"/>
    </row>
    <row r="153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85"/>
      <c r="O153" s="85"/>
    </row>
    <row r="154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85"/>
      <c r="O154" s="85"/>
    </row>
    <row r="155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85"/>
      <c r="O155" s="85"/>
    </row>
    <row r="156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85"/>
      <c r="O156" s="85"/>
    </row>
    <row r="157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85"/>
      <c r="O157" s="85"/>
    </row>
    <row r="158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85"/>
      <c r="O158" s="85"/>
    </row>
    <row r="159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85"/>
      <c r="O159" s="85"/>
    </row>
    <row r="16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85"/>
      <c r="O160" s="85"/>
    </row>
    <row r="161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85"/>
      <c r="O161" s="85"/>
    </row>
    <row r="162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85"/>
      <c r="O162" s="85"/>
    </row>
    <row r="163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85"/>
      <c r="O163" s="85"/>
    </row>
    <row r="164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85"/>
      <c r="O164" s="85"/>
    </row>
    <row r="165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85"/>
      <c r="O165" s="85"/>
    </row>
    <row r="166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85"/>
      <c r="O166" s="85"/>
    </row>
    <row r="167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85"/>
      <c r="O167" s="85"/>
    </row>
    <row r="168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85"/>
      <c r="O168" s="85"/>
    </row>
    <row r="169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85"/>
      <c r="O169" s="85"/>
    </row>
    <row r="17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85"/>
      <c r="O170" s="85"/>
    </row>
    <row r="171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85"/>
      <c r="O171" s="85"/>
    </row>
    <row r="172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85"/>
      <c r="O172" s="85"/>
    </row>
    <row r="173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85"/>
      <c r="O173" s="85"/>
    </row>
    <row r="174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85"/>
      <c r="O174" s="85"/>
    </row>
    <row r="175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85"/>
      <c r="O175" s="85"/>
    </row>
    <row r="176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85"/>
      <c r="O176" s="85"/>
    </row>
    <row r="177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85"/>
      <c r="O177" s="85"/>
    </row>
    <row r="178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85"/>
      <c r="O178" s="85"/>
    </row>
    <row r="179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85"/>
      <c r="O179" s="85"/>
    </row>
    <row r="18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85"/>
      <c r="O180" s="85"/>
    </row>
    <row r="181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85"/>
      <c r="O181" s="85"/>
    </row>
    <row r="182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85"/>
      <c r="O182" s="85"/>
    </row>
    <row r="183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85"/>
      <c r="O183" s="85"/>
    </row>
    <row r="184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85"/>
      <c r="O184" s="85"/>
    </row>
    <row r="185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85"/>
      <c r="O185" s="85"/>
    </row>
    <row r="186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85"/>
      <c r="O186" s="85"/>
    </row>
    <row r="187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85"/>
      <c r="O187" s="85"/>
    </row>
    <row r="188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85"/>
      <c r="O188" s="85"/>
    </row>
    <row r="189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85"/>
      <c r="O189" s="85"/>
    </row>
    <row r="19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85"/>
      <c r="O190" s="85"/>
    </row>
    <row r="191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85"/>
      <c r="O191" s="85"/>
    </row>
    <row r="192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85"/>
      <c r="O192" s="85"/>
    </row>
    <row r="193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85"/>
      <c r="O193" s="85"/>
    </row>
    <row r="194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85"/>
      <c r="O194" s="85"/>
    </row>
    <row r="195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85"/>
      <c r="O195" s="85"/>
    </row>
    <row r="196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85"/>
      <c r="O196" s="85"/>
    </row>
    <row r="197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85"/>
      <c r="O197" s="85"/>
    </row>
    <row r="198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85"/>
      <c r="O198" s="85"/>
    </row>
    <row r="199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85"/>
      <c r="O199" s="85"/>
    </row>
    <row r="20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85"/>
      <c r="O200" s="85"/>
    </row>
    <row r="201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85"/>
      <c r="O201" s="85"/>
    </row>
    <row r="202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85"/>
      <c r="O202" s="85"/>
    </row>
    <row r="203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85"/>
      <c r="O203" s="85"/>
    </row>
    <row r="204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85"/>
      <c r="O204" s="85"/>
    </row>
    <row r="205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85"/>
      <c r="O205" s="85"/>
    </row>
    <row r="206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85"/>
      <c r="O206" s="85"/>
    </row>
    <row r="207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85"/>
      <c r="O207" s="85"/>
    </row>
    <row r="208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85"/>
      <c r="O208" s="85"/>
    </row>
    <row r="209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85"/>
      <c r="O209" s="85"/>
    </row>
    <row r="21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85"/>
      <c r="O210" s="85"/>
    </row>
    <row r="211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85"/>
      <c r="O211" s="85"/>
    </row>
    <row r="212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85"/>
      <c r="O212" s="85"/>
    </row>
    <row r="213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85"/>
      <c r="O213" s="85"/>
    </row>
    <row r="214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85"/>
      <c r="O214" s="85"/>
    </row>
    <row r="215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85"/>
      <c r="O215" s="85"/>
    </row>
    <row r="216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85"/>
      <c r="O216" s="85"/>
    </row>
    <row r="217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85"/>
      <c r="O217" s="85"/>
    </row>
    <row r="218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85"/>
      <c r="O218" s="85"/>
    </row>
    <row r="219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85"/>
      <c r="O219" s="85"/>
    </row>
    <row r="2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85"/>
      <c r="O220" s="85"/>
    </row>
    <row r="221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85"/>
      <c r="O221" s="85"/>
    </row>
    <row r="222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85"/>
      <c r="O222" s="85"/>
    </row>
    <row r="223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85"/>
      <c r="O223" s="85"/>
    </row>
    <row r="224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85"/>
      <c r="O224" s="85"/>
    </row>
    <row r="225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85"/>
      <c r="O225" s="85"/>
    </row>
    <row r="226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85"/>
      <c r="O226" s="85"/>
    </row>
    <row r="227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85"/>
      <c r="O227" s="85"/>
    </row>
    <row r="228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85"/>
      <c r="O228" s="85"/>
    </row>
    <row r="229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85"/>
      <c r="O229" s="85"/>
    </row>
    <row r="23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85"/>
      <c r="O230" s="85"/>
    </row>
    <row r="231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85"/>
      <c r="O231" s="85"/>
    </row>
    <row r="232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85"/>
      <c r="O232" s="85"/>
    </row>
    <row r="233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85"/>
      <c r="O233" s="85"/>
    </row>
    <row r="234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85"/>
      <c r="O234" s="85"/>
    </row>
    <row r="235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85"/>
      <c r="O235" s="85"/>
    </row>
    <row r="236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85"/>
      <c r="O236" s="85"/>
    </row>
    <row r="237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85"/>
      <c r="O237" s="85"/>
    </row>
    <row r="238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85"/>
      <c r="O238" s="85"/>
    </row>
    <row r="239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85"/>
      <c r="O239" s="85"/>
    </row>
    <row r="24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85"/>
      <c r="O240" s="85"/>
    </row>
    <row r="241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85"/>
      <c r="O241" s="85"/>
    </row>
    <row r="242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85"/>
      <c r="O242" s="85"/>
    </row>
    <row r="243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85"/>
      <c r="O243" s="85"/>
    </row>
    <row r="244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85"/>
      <c r="O244" s="85"/>
    </row>
    <row r="245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85"/>
      <c r="O245" s="85"/>
    </row>
    <row r="246" ht="15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85"/>
      <c r="O246" s="85"/>
    </row>
    <row r="247" ht="15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85"/>
      <c r="O247" s="85"/>
    </row>
    <row r="248" ht="15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85"/>
      <c r="O248" s="85"/>
    </row>
    <row r="249" ht="15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85"/>
      <c r="O249" s="85"/>
    </row>
    <row r="250" ht="15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85"/>
      <c r="O250" s="85"/>
    </row>
    <row r="251" ht="15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85"/>
      <c r="O251" s="85"/>
    </row>
    <row r="252" ht="15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85"/>
      <c r="O252" s="85"/>
    </row>
    <row r="253" ht="15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85"/>
      <c r="O253" s="85"/>
    </row>
    <row r="254" ht="15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85"/>
      <c r="O254" s="85"/>
    </row>
    <row r="255" ht="15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85"/>
      <c r="O255" s="85"/>
    </row>
    <row r="256" ht="15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85"/>
      <c r="O256" s="85"/>
    </row>
    <row r="257" ht="15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85"/>
      <c r="O257" s="85"/>
    </row>
    <row r="258" ht="15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85"/>
      <c r="O258" s="85"/>
    </row>
    <row r="259" ht="15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85"/>
      <c r="O259" s="85"/>
    </row>
    <row r="260" ht="15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85"/>
      <c r="O260" s="85"/>
    </row>
    <row r="261" ht="15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85"/>
      <c r="O261" s="85"/>
    </row>
    <row r="262" ht="15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85"/>
      <c r="O262" s="85"/>
    </row>
    <row r="263" ht="15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85"/>
      <c r="O263" s="85"/>
    </row>
    <row r="264" ht="15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85"/>
      <c r="O264" s="85"/>
    </row>
    <row r="265" ht="15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85"/>
      <c r="O265" s="85"/>
    </row>
    <row r="266" ht="15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85"/>
      <c r="O266" s="85"/>
    </row>
    <row r="267" ht="15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85"/>
      <c r="O267" s="85"/>
    </row>
    <row r="268" ht="15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85"/>
      <c r="O268" s="85"/>
    </row>
    <row r="269" ht="15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85"/>
      <c r="O269" s="85"/>
    </row>
    <row r="270" ht="15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85"/>
      <c r="O270" s="85"/>
    </row>
    <row r="271" ht="15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85"/>
      <c r="O271" s="85"/>
    </row>
    <row r="272" ht="15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85"/>
      <c r="O272" s="85"/>
    </row>
    <row r="273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85"/>
      <c r="O273" s="85"/>
    </row>
    <row r="274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85"/>
      <c r="O274" s="85"/>
    </row>
    <row r="275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85"/>
      <c r="O275" s="85"/>
    </row>
    <row r="276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85"/>
      <c r="O276" s="85"/>
    </row>
    <row r="277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85"/>
      <c r="O277" s="85"/>
    </row>
    <row r="278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85"/>
      <c r="O278" s="85"/>
    </row>
    <row r="279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85"/>
      <c r="O279" s="85"/>
    </row>
    <row r="280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85"/>
      <c r="O280" s="85"/>
    </row>
    <row r="281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85"/>
      <c r="O281" s="85"/>
    </row>
    <row r="282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85"/>
      <c r="O282" s="85"/>
    </row>
    <row r="283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85"/>
      <c r="O283" s="85"/>
    </row>
    <row r="284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85"/>
      <c r="O284" s="85"/>
    </row>
    <row r="285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85"/>
      <c r="O285" s="85"/>
    </row>
    <row r="286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85"/>
      <c r="O286" s="85"/>
    </row>
    <row r="287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85"/>
      <c r="O287" s="85"/>
    </row>
    <row r="288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85"/>
      <c r="O288" s="85"/>
    </row>
    <row r="289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85"/>
      <c r="O289" s="85"/>
    </row>
    <row r="290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85"/>
      <c r="O290" s="85"/>
    </row>
    <row r="291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85"/>
      <c r="O291" s="85"/>
    </row>
    <row r="292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85"/>
      <c r="O292" s="85"/>
    </row>
    <row r="293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85"/>
      <c r="O293" s="85"/>
    </row>
    <row r="294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85"/>
      <c r="O294" s="85"/>
    </row>
    <row r="295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85"/>
      <c r="O295" s="85"/>
    </row>
    <row r="296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85"/>
      <c r="O296" s="85"/>
    </row>
    <row r="297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85"/>
      <c r="O297" s="85"/>
    </row>
    <row r="298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85"/>
      <c r="O298" s="85"/>
    </row>
    <row r="299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85"/>
      <c r="O299" s="85"/>
    </row>
    <row r="300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85"/>
      <c r="O300" s="85"/>
    </row>
    <row r="301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85"/>
      <c r="O301" s="85"/>
    </row>
    <row r="302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85"/>
      <c r="O302" s="85"/>
    </row>
    <row r="303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85"/>
      <c r="O303" s="85"/>
    </row>
    <row r="304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85"/>
      <c r="O304" s="85"/>
    </row>
    <row r="305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85"/>
      <c r="O305" s="85"/>
    </row>
    <row r="306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85"/>
      <c r="O306" s="85"/>
    </row>
    <row r="307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85"/>
      <c r="O307" s="85"/>
    </row>
    <row r="308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85"/>
      <c r="O308" s="85"/>
    </row>
    <row r="309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85"/>
      <c r="O309" s="85"/>
    </row>
    <row r="310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85"/>
      <c r="O310" s="85"/>
    </row>
    <row r="311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85"/>
      <c r="O311" s="85"/>
    </row>
    <row r="312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85"/>
      <c r="O312" s="85"/>
    </row>
    <row r="313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85"/>
      <c r="O313" s="85"/>
    </row>
    <row r="314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85"/>
      <c r="O314" s="85"/>
    </row>
    <row r="315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85"/>
      <c r="O315" s="85"/>
    </row>
    <row r="316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85"/>
      <c r="O316" s="85"/>
    </row>
    <row r="317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85"/>
      <c r="O317" s="85"/>
    </row>
    <row r="318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85"/>
      <c r="O318" s="85"/>
    </row>
    <row r="319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85"/>
      <c r="O319" s="85"/>
    </row>
    <row r="320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85"/>
      <c r="O320" s="85"/>
    </row>
    <row r="321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85"/>
      <c r="O321" s="85"/>
    </row>
    <row r="322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85"/>
      <c r="O322" s="85"/>
    </row>
    <row r="323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85"/>
      <c r="O323" s="85"/>
    </row>
    <row r="324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85"/>
      <c r="O324" s="85"/>
    </row>
    <row r="325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85"/>
      <c r="O325" s="85"/>
    </row>
    <row r="326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85"/>
      <c r="O326" s="85"/>
    </row>
    <row r="327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85"/>
      <c r="O327" s="85"/>
    </row>
    <row r="328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85"/>
      <c r="O328" s="85"/>
    </row>
    <row r="329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85"/>
      <c r="O329" s="85"/>
    </row>
    <row r="330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85"/>
      <c r="O330" s="85"/>
    </row>
    <row r="331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85"/>
      <c r="O331" s="85"/>
    </row>
    <row r="332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85"/>
      <c r="O332" s="85"/>
    </row>
    <row r="333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85"/>
      <c r="O333" s="85"/>
    </row>
    <row r="334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85"/>
      <c r="O334" s="85"/>
    </row>
    <row r="335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85"/>
      <c r="O335" s="85"/>
    </row>
    <row r="336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85"/>
      <c r="O336" s="85"/>
    </row>
    <row r="337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85"/>
      <c r="O337" s="85"/>
    </row>
    <row r="338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85"/>
      <c r="O338" s="85"/>
    </row>
    <row r="339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85"/>
      <c r="O339" s="85"/>
    </row>
    <row r="340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85"/>
      <c r="O340" s="85"/>
    </row>
    <row r="341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85"/>
      <c r="O341" s="85"/>
    </row>
    <row r="342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85"/>
      <c r="O342" s="85"/>
    </row>
    <row r="343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85"/>
      <c r="O343" s="85"/>
    </row>
    <row r="344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85"/>
      <c r="O344" s="85"/>
    </row>
    <row r="345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85"/>
      <c r="O345" s="85"/>
    </row>
    <row r="346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85"/>
      <c r="O346" s="85"/>
    </row>
    <row r="347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85"/>
      <c r="O347" s="85"/>
    </row>
    <row r="348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85"/>
      <c r="O348" s="85"/>
    </row>
    <row r="349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85"/>
      <c r="O349" s="85"/>
    </row>
    <row r="350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85"/>
      <c r="O350" s="85"/>
    </row>
    <row r="351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85"/>
      <c r="O351" s="85"/>
    </row>
    <row r="352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85"/>
      <c r="O352" s="85"/>
    </row>
    <row r="353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85"/>
      <c r="O353" s="85"/>
    </row>
    <row r="354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85"/>
      <c r="O354" s="85"/>
    </row>
    <row r="355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85"/>
      <c r="O355" s="85"/>
    </row>
    <row r="356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85"/>
      <c r="O356" s="85"/>
    </row>
    <row r="357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85"/>
      <c r="O357" s="85"/>
    </row>
    <row r="358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85"/>
      <c r="O358" s="85"/>
    </row>
    <row r="359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85"/>
      <c r="O359" s="85"/>
    </row>
    <row r="360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85"/>
      <c r="O360" s="85"/>
    </row>
    <row r="361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85"/>
      <c r="O361" s="85"/>
    </row>
    <row r="362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85"/>
      <c r="O362" s="85"/>
    </row>
    <row r="363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85"/>
      <c r="O363" s="85"/>
    </row>
    <row r="364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85"/>
      <c r="O364" s="85"/>
    </row>
    <row r="365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85"/>
      <c r="O365" s="85"/>
    </row>
    <row r="366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85"/>
      <c r="O366" s="85"/>
    </row>
    <row r="367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85"/>
      <c r="O367" s="85"/>
    </row>
    <row r="368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85"/>
      <c r="O368" s="85"/>
    </row>
    <row r="369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85"/>
      <c r="O369" s="85"/>
    </row>
    <row r="370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85"/>
      <c r="O370" s="85"/>
    </row>
    <row r="371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85"/>
      <c r="O371" s="85"/>
    </row>
    <row r="372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85"/>
      <c r="O372" s="85"/>
    </row>
    <row r="373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85"/>
      <c r="O373" s="85"/>
    </row>
    <row r="374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85"/>
      <c r="O374" s="85"/>
    </row>
    <row r="375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85"/>
      <c r="O375" s="85"/>
    </row>
    <row r="376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85"/>
      <c r="O376" s="85"/>
    </row>
    <row r="377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85"/>
      <c r="O377" s="85"/>
    </row>
    <row r="378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85"/>
      <c r="O378" s="85"/>
    </row>
    <row r="379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85"/>
      <c r="O379" s="85"/>
    </row>
    <row r="380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85"/>
      <c r="O380" s="85"/>
    </row>
    <row r="381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85"/>
      <c r="O381" s="85"/>
    </row>
    <row r="382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85"/>
      <c r="O382" s="85"/>
    </row>
    <row r="383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85"/>
      <c r="O383" s="85"/>
    </row>
    <row r="384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85"/>
      <c r="O384" s="85"/>
    </row>
    <row r="385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85"/>
      <c r="O385" s="85"/>
    </row>
    <row r="386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85"/>
      <c r="O386" s="85"/>
    </row>
    <row r="387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85"/>
      <c r="O387" s="85"/>
    </row>
    <row r="388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85"/>
      <c r="O388" s="85"/>
    </row>
    <row r="389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85"/>
      <c r="O389" s="85"/>
    </row>
    <row r="390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85"/>
      <c r="O390" s="85"/>
    </row>
    <row r="391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85"/>
      <c r="O391" s="85"/>
    </row>
    <row r="392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85"/>
      <c r="O392" s="85"/>
    </row>
    <row r="393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85"/>
      <c r="O393" s="85"/>
    </row>
    <row r="394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85"/>
      <c r="O394" s="85"/>
    </row>
    <row r="395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85"/>
      <c r="O395" s="85"/>
    </row>
    <row r="396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85"/>
      <c r="O396" s="85"/>
    </row>
    <row r="397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85"/>
      <c r="O397" s="85"/>
    </row>
    <row r="398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85"/>
      <c r="O398" s="85"/>
    </row>
    <row r="399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85"/>
      <c r="O399" s="85"/>
    </row>
    <row r="400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85"/>
      <c r="O400" s="85"/>
    </row>
    <row r="401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85"/>
      <c r="O401" s="85"/>
    </row>
    <row r="402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85"/>
      <c r="O402" s="85"/>
    </row>
    <row r="403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85"/>
      <c r="O403" s="85"/>
    </row>
    <row r="404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85"/>
      <c r="O404" s="85"/>
    </row>
    <row r="405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85"/>
      <c r="O405" s="85"/>
    </row>
    <row r="406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85"/>
      <c r="O406" s="85"/>
    </row>
    <row r="407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85"/>
      <c r="O407" s="85"/>
    </row>
    <row r="408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85"/>
      <c r="O408" s="85"/>
    </row>
    <row r="409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85"/>
      <c r="O409" s="85"/>
    </row>
    <row r="410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85"/>
      <c r="O410" s="85"/>
    </row>
    <row r="411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85"/>
      <c r="O411" s="85"/>
    </row>
    <row r="412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85"/>
      <c r="O412" s="85"/>
    </row>
    <row r="413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85"/>
      <c r="O413" s="85"/>
    </row>
    <row r="414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85"/>
      <c r="O414" s="85"/>
    </row>
    <row r="415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85"/>
      <c r="O415" s="85"/>
    </row>
    <row r="416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85"/>
      <c r="O416" s="85"/>
    </row>
    <row r="417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85"/>
      <c r="O417" s="85"/>
    </row>
    <row r="418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85"/>
      <c r="O418" s="85"/>
    </row>
    <row r="419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85"/>
      <c r="O419" s="85"/>
    </row>
    <row r="420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85"/>
      <c r="O420" s="85"/>
    </row>
    <row r="421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85"/>
      <c r="O421" s="85"/>
    </row>
    <row r="422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85"/>
      <c r="O422" s="85"/>
    </row>
    <row r="423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85"/>
      <c r="O423" s="85"/>
    </row>
    <row r="424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85"/>
      <c r="O424" s="85"/>
    </row>
    <row r="425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85"/>
      <c r="O425" s="85"/>
    </row>
    <row r="426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85"/>
      <c r="O426" s="85"/>
    </row>
    <row r="427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85"/>
      <c r="O427" s="85"/>
    </row>
    <row r="428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85"/>
      <c r="O428" s="85"/>
    </row>
    <row r="429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85"/>
      <c r="O429" s="85"/>
    </row>
    <row r="430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85"/>
      <c r="O430" s="85"/>
    </row>
    <row r="431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85"/>
      <c r="O431" s="85"/>
    </row>
    <row r="432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85"/>
      <c r="O432" s="85"/>
    </row>
    <row r="433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85"/>
      <c r="O433" s="85"/>
    </row>
    <row r="434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85"/>
      <c r="O434" s="85"/>
    </row>
    <row r="435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85"/>
      <c r="O435" s="85"/>
    </row>
    <row r="436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85"/>
      <c r="O436" s="85"/>
    </row>
    <row r="437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85"/>
      <c r="O437" s="85"/>
    </row>
    <row r="438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85"/>
      <c r="O438" s="85"/>
    </row>
    <row r="439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85"/>
      <c r="O439" s="85"/>
    </row>
    <row r="440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85"/>
      <c r="O440" s="85"/>
    </row>
    <row r="441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85"/>
      <c r="O441" s="85"/>
    </row>
    <row r="442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85"/>
      <c r="O442" s="85"/>
    </row>
    <row r="443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85"/>
      <c r="O443" s="85"/>
    </row>
    <row r="444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85"/>
      <c r="O444" s="85"/>
    </row>
    <row r="445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85"/>
      <c r="O445" s="85"/>
    </row>
    <row r="446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85"/>
      <c r="O446" s="85"/>
    </row>
    <row r="447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85"/>
      <c r="O447" s="85"/>
    </row>
    <row r="448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85"/>
      <c r="O448" s="85"/>
    </row>
    <row r="449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85"/>
      <c r="O449" s="85"/>
    </row>
    <row r="450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85"/>
      <c r="O450" s="85"/>
    </row>
    <row r="451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85"/>
      <c r="O451" s="85"/>
    </row>
    <row r="452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85"/>
      <c r="O452" s="85"/>
    </row>
    <row r="453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85"/>
      <c r="O453" s="85"/>
    </row>
    <row r="454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85"/>
      <c r="O454" s="85"/>
    </row>
    <row r="455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85"/>
      <c r="O455" s="85"/>
    </row>
    <row r="456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85"/>
      <c r="O456" s="85"/>
    </row>
    <row r="457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85"/>
      <c r="O457" s="85"/>
    </row>
    <row r="458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85"/>
      <c r="O458" s="85"/>
    </row>
    <row r="459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85"/>
      <c r="O459" s="85"/>
    </row>
    <row r="460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85"/>
      <c r="O460" s="85"/>
    </row>
    <row r="461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85"/>
      <c r="O461" s="85"/>
    </row>
    <row r="462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85"/>
      <c r="O462" s="85"/>
    </row>
    <row r="463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85"/>
      <c r="O463" s="85"/>
    </row>
    <row r="464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85"/>
      <c r="O464" s="85"/>
    </row>
    <row r="465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85"/>
      <c r="O465" s="85"/>
    </row>
    <row r="466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85"/>
      <c r="O466" s="85"/>
    </row>
    <row r="467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85"/>
      <c r="O467" s="85"/>
    </row>
    <row r="468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85"/>
      <c r="O468" s="85"/>
    </row>
    <row r="469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85"/>
      <c r="O469" s="85"/>
    </row>
    <row r="470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85"/>
      <c r="O470" s="85"/>
    </row>
    <row r="471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85"/>
      <c r="O471" s="85"/>
    </row>
    <row r="472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85"/>
      <c r="O472" s="85"/>
    </row>
    <row r="473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85"/>
      <c r="O473" s="85"/>
    </row>
    <row r="474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85"/>
      <c r="O474" s="85"/>
    </row>
    <row r="475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85"/>
      <c r="O475" s="85"/>
    </row>
    <row r="476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85"/>
      <c r="O476" s="85"/>
    </row>
    <row r="477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85"/>
      <c r="O477" s="85"/>
    </row>
    <row r="478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85"/>
      <c r="O478" s="85"/>
    </row>
    <row r="479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85"/>
      <c r="O479" s="85"/>
    </row>
    <row r="480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85"/>
      <c r="O480" s="85"/>
    </row>
    <row r="481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85"/>
      <c r="O481" s="85"/>
    </row>
    <row r="482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85"/>
      <c r="O482" s="85"/>
    </row>
    <row r="483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85"/>
      <c r="O483" s="85"/>
    </row>
    <row r="484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85"/>
      <c r="O484" s="85"/>
    </row>
    <row r="485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85"/>
      <c r="O485" s="85"/>
    </row>
    <row r="486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85"/>
      <c r="O486" s="85"/>
    </row>
    <row r="487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85"/>
      <c r="O487" s="85"/>
    </row>
    <row r="488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85"/>
      <c r="O488" s="85"/>
    </row>
    <row r="489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85"/>
      <c r="O489" s="85"/>
    </row>
    <row r="490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85"/>
      <c r="O490" s="85"/>
    </row>
    <row r="491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85"/>
      <c r="O491" s="85"/>
    </row>
    <row r="492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85"/>
      <c r="O492" s="85"/>
    </row>
    <row r="493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85"/>
      <c r="O493" s="85"/>
    </row>
    <row r="494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85"/>
      <c r="O494" s="85"/>
    </row>
    <row r="495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85"/>
      <c r="O495" s="85"/>
    </row>
    <row r="496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85"/>
      <c r="O496" s="85"/>
    </row>
    <row r="497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85"/>
      <c r="O497" s="85"/>
    </row>
    <row r="498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85"/>
      <c r="O498" s="85"/>
    </row>
    <row r="499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85"/>
      <c r="O499" s="85"/>
    </row>
    <row r="500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85"/>
      <c r="O500" s="85"/>
    </row>
    <row r="501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85"/>
      <c r="O501" s="85"/>
    </row>
    <row r="502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85"/>
      <c r="O502" s="85"/>
    </row>
    <row r="503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85"/>
      <c r="O503" s="85"/>
    </row>
    <row r="504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85"/>
      <c r="O504" s="85"/>
    </row>
    <row r="505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85"/>
      <c r="O505" s="85"/>
    </row>
    <row r="506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85"/>
      <c r="O506" s="85"/>
    </row>
    <row r="507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85"/>
      <c r="O507" s="85"/>
    </row>
    <row r="508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85"/>
      <c r="O508" s="85"/>
    </row>
    <row r="509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85"/>
      <c r="O509" s="85"/>
    </row>
    <row r="510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85"/>
      <c r="O510" s="85"/>
    </row>
    <row r="511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85"/>
      <c r="O511" s="85"/>
    </row>
    <row r="512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85"/>
      <c r="O512" s="85"/>
    </row>
    <row r="513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85"/>
      <c r="O513" s="85"/>
    </row>
    <row r="514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85"/>
      <c r="O514" s="85"/>
    </row>
    <row r="515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85"/>
      <c r="O515" s="85"/>
    </row>
    <row r="516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85"/>
      <c r="O516" s="85"/>
    </row>
    <row r="517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85"/>
      <c r="O517" s="85"/>
    </row>
    <row r="518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85"/>
      <c r="O518" s="85"/>
    </row>
    <row r="519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85"/>
      <c r="O519" s="85"/>
    </row>
    <row r="520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85"/>
      <c r="O520" s="85"/>
    </row>
    <row r="521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85"/>
      <c r="O521" s="85"/>
    </row>
    <row r="522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85"/>
      <c r="O522" s="85"/>
    </row>
    <row r="523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85"/>
      <c r="O523" s="85"/>
    </row>
    <row r="524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85"/>
      <c r="O524" s="85"/>
    </row>
    <row r="525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85"/>
      <c r="O525" s="85"/>
    </row>
    <row r="526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85"/>
      <c r="O526" s="85"/>
    </row>
    <row r="527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85"/>
      <c r="O527" s="85"/>
    </row>
    <row r="528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85"/>
      <c r="O528" s="85"/>
    </row>
    <row r="529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85"/>
      <c r="O529" s="85"/>
    </row>
    <row r="530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85"/>
      <c r="O530" s="85"/>
    </row>
    <row r="531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85"/>
      <c r="O531" s="85"/>
    </row>
    <row r="532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85"/>
      <c r="O532" s="85"/>
    </row>
    <row r="533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85"/>
      <c r="O533" s="85"/>
    </row>
    <row r="534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85"/>
      <c r="O534" s="85"/>
    </row>
    <row r="535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85"/>
      <c r="O535" s="85"/>
    </row>
    <row r="536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85"/>
      <c r="O536" s="85"/>
    </row>
    <row r="537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85"/>
      <c r="O537" s="85"/>
    </row>
    <row r="538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85"/>
      <c r="O538" s="85"/>
    </row>
    <row r="539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85"/>
      <c r="O539" s="85"/>
    </row>
    <row r="540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85"/>
      <c r="O540" s="85"/>
    </row>
    <row r="541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85"/>
      <c r="O541" s="85"/>
    </row>
    <row r="542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85"/>
      <c r="O542" s="85"/>
    </row>
    <row r="543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85"/>
      <c r="O543" s="85"/>
    </row>
    <row r="544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85"/>
      <c r="O544" s="85"/>
    </row>
    <row r="545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85"/>
      <c r="O545" s="85"/>
    </row>
    <row r="546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85"/>
      <c r="O546" s="85"/>
    </row>
    <row r="547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85"/>
      <c r="O547" s="85"/>
    </row>
    <row r="548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85"/>
      <c r="O548" s="85"/>
    </row>
    <row r="549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85"/>
      <c r="O549" s="85"/>
    </row>
    <row r="550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85"/>
      <c r="O550" s="85"/>
    </row>
    <row r="551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85"/>
      <c r="O551" s="85"/>
    </row>
    <row r="552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85"/>
      <c r="O552" s="85"/>
    </row>
    <row r="553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85"/>
      <c r="O553" s="85"/>
    </row>
    <row r="554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85"/>
      <c r="O554" s="85"/>
    </row>
    <row r="555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85"/>
      <c r="O555" s="85"/>
    </row>
    <row r="556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85"/>
      <c r="O556" s="85"/>
    </row>
    <row r="557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85"/>
      <c r="O557" s="85"/>
    </row>
    <row r="558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85"/>
      <c r="O558" s="85"/>
    </row>
    <row r="559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85"/>
      <c r="O559" s="85"/>
    </row>
    <row r="560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85"/>
      <c r="O560" s="85"/>
    </row>
    <row r="561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85"/>
      <c r="O561" s="85"/>
    </row>
    <row r="562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85"/>
      <c r="O562" s="85"/>
    </row>
    <row r="563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85"/>
      <c r="O563" s="85"/>
    </row>
    <row r="564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85"/>
      <c r="O564" s="85"/>
    </row>
    <row r="565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85"/>
      <c r="O565" s="85"/>
    </row>
    <row r="566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85"/>
      <c r="O566" s="85"/>
    </row>
    <row r="567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85"/>
      <c r="O567" s="85"/>
    </row>
    <row r="568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85"/>
      <c r="O568" s="85"/>
    </row>
    <row r="569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85"/>
      <c r="O569" s="85"/>
    </row>
    <row r="570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85"/>
      <c r="O570" s="85"/>
    </row>
    <row r="571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85"/>
      <c r="O571" s="85"/>
    </row>
    <row r="572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85"/>
      <c r="O572" s="85"/>
    </row>
    <row r="573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85"/>
      <c r="O573" s="85"/>
    </row>
    <row r="574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85"/>
      <c r="O574" s="85"/>
    </row>
    <row r="575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85"/>
      <c r="O575" s="85"/>
    </row>
    <row r="576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85"/>
      <c r="O576" s="85"/>
    </row>
    <row r="577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85"/>
      <c r="O577" s="85"/>
    </row>
    <row r="578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85"/>
      <c r="O578" s="85"/>
    </row>
    <row r="579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85"/>
      <c r="O579" s="85"/>
    </row>
    <row r="580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85"/>
      <c r="O580" s="85"/>
    </row>
    <row r="581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85"/>
      <c r="O581" s="85"/>
    </row>
    <row r="582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85"/>
      <c r="O582" s="85"/>
    </row>
    <row r="583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85"/>
      <c r="O583" s="85"/>
    </row>
    <row r="584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85"/>
      <c r="O584" s="85"/>
    </row>
    <row r="585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85"/>
      <c r="O585" s="85"/>
    </row>
    <row r="586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85"/>
      <c r="O586" s="85"/>
    </row>
    <row r="587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85"/>
      <c r="O587" s="85"/>
    </row>
    <row r="588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85"/>
      <c r="O588" s="85"/>
    </row>
    <row r="589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85"/>
      <c r="O589" s="85"/>
    </row>
    <row r="590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85"/>
      <c r="O590" s="85"/>
    </row>
    <row r="591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85"/>
      <c r="O591" s="85"/>
    </row>
    <row r="592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85"/>
      <c r="O592" s="85"/>
    </row>
    <row r="593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85"/>
      <c r="O593" s="85"/>
    </row>
    <row r="594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85"/>
      <c r="O594" s="85"/>
    </row>
    <row r="595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85"/>
      <c r="O595" s="85"/>
    </row>
    <row r="596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85"/>
      <c r="O596" s="85"/>
    </row>
    <row r="597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85"/>
      <c r="O597" s="85"/>
    </row>
    <row r="598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85"/>
      <c r="O598" s="85"/>
    </row>
    <row r="599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85"/>
      <c r="O599" s="85"/>
    </row>
    <row r="600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85"/>
      <c r="O600" s="85"/>
    </row>
    <row r="601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85"/>
      <c r="O601" s="85"/>
    </row>
    <row r="602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85"/>
      <c r="O602" s="85"/>
    </row>
    <row r="603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85"/>
      <c r="O603" s="85"/>
    </row>
    <row r="604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85"/>
      <c r="O604" s="85"/>
    </row>
    <row r="605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85"/>
      <c r="O605" s="85"/>
    </row>
    <row r="606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85"/>
      <c r="O606" s="85"/>
    </row>
    <row r="607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85"/>
      <c r="O607" s="85"/>
    </row>
    <row r="608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85"/>
      <c r="O608" s="85"/>
    </row>
    <row r="609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85"/>
      <c r="O609" s="85"/>
    </row>
    <row r="610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85"/>
      <c r="O610" s="85"/>
    </row>
    <row r="611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85"/>
      <c r="O611" s="85"/>
    </row>
    <row r="612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85"/>
      <c r="O612" s="85"/>
    </row>
    <row r="613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85"/>
      <c r="O613" s="85"/>
    </row>
    <row r="614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85"/>
      <c r="O614" s="85"/>
    </row>
    <row r="615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85"/>
      <c r="O615" s="85"/>
    </row>
    <row r="616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85"/>
      <c r="O616" s="85"/>
    </row>
    <row r="617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85"/>
      <c r="O617" s="85"/>
    </row>
    <row r="618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85"/>
      <c r="O618" s="85"/>
    </row>
    <row r="619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85"/>
      <c r="O619" s="85"/>
    </row>
    <row r="620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85"/>
      <c r="O620" s="85"/>
    </row>
    <row r="621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85"/>
      <c r="O621" s="85"/>
    </row>
    <row r="622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85"/>
      <c r="O622" s="85"/>
    </row>
    <row r="623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85"/>
      <c r="O623" s="85"/>
    </row>
    <row r="624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85"/>
      <c r="O624" s="85"/>
    </row>
    <row r="625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85"/>
      <c r="O625" s="85"/>
    </row>
    <row r="626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85"/>
      <c r="O626" s="85"/>
    </row>
    <row r="627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85"/>
      <c r="O627" s="85"/>
    </row>
    <row r="628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85"/>
      <c r="O628" s="85"/>
    </row>
    <row r="629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85"/>
      <c r="O629" s="85"/>
    </row>
    <row r="630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85"/>
      <c r="O630" s="85"/>
    </row>
    <row r="631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85"/>
      <c r="O631" s="85"/>
    </row>
    <row r="632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85"/>
      <c r="O632" s="85"/>
    </row>
    <row r="633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85"/>
      <c r="O633" s="85"/>
    </row>
    <row r="634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85"/>
      <c r="O634" s="85"/>
    </row>
    <row r="635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85"/>
      <c r="O635" s="85"/>
    </row>
    <row r="636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85"/>
      <c r="O636" s="85"/>
    </row>
    <row r="637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85"/>
      <c r="O637" s="85"/>
    </row>
    <row r="638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85"/>
      <c r="O638" s="85"/>
    </row>
    <row r="639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85"/>
      <c r="O639" s="85"/>
    </row>
    <row r="640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85"/>
      <c r="O640" s="85"/>
    </row>
    <row r="641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85"/>
      <c r="O641" s="85"/>
    </row>
    <row r="642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85"/>
      <c r="O642" s="85"/>
    </row>
    <row r="643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85"/>
      <c r="O643" s="85"/>
    </row>
    <row r="644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85"/>
      <c r="O644" s="85"/>
    </row>
    <row r="645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85"/>
      <c r="O645" s="85"/>
    </row>
    <row r="646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85"/>
      <c r="O646" s="85"/>
    </row>
    <row r="647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85"/>
      <c r="O647" s="85"/>
    </row>
    <row r="648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85"/>
      <c r="O648" s="85"/>
    </row>
    <row r="649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85"/>
      <c r="O649" s="85"/>
    </row>
    <row r="650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85"/>
      <c r="O650" s="85"/>
    </row>
    <row r="651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85"/>
      <c r="O651" s="85"/>
    </row>
    <row r="652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85"/>
      <c r="O652" s="85"/>
    </row>
    <row r="653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85"/>
      <c r="O653" s="85"/>
    </row>
    <row r="654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85"/>
      <c r="O654" s="85"/>
    </row>
    <row r="655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85"/>
      <c r="O655" s="85"/>
    </row>
    <row r="656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85"/>
      <c r="O656" s="85"/>
    </row>
    <row r="657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85"/>
      <c r="O657" s="85"/>
    </row>
    <row r="658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85"/>
      <c r="O658" s="85"/>
    </row>
    <row r="659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85"/>
      <c r="O659" s="85"/>
    </row>
    <row r="660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85"/>
      <c r="O660" s="85"/>
    </row>
    <row r="661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85"/>
      <c r="O661" s="85"/>
    </row>
    <row r="662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85"/>
      <c r="O662" s="85"/>
    </row>
    <row r="663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85"/>
      <c r="O663" s="85"/>
    </row>
    <row r="664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85"/>
      <c r="O664" s="85"/>
    </row>
    <row r="665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85"/>
      <c r="O665" s="85"/>
    </row>
    <row r="666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85"/>
      <c r="O666" s="85"/>
    </row>
    <row r="667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85"/>
      <c r="O667" s="85"/>
    </row>
    <row r="668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85"/>
      <c r="O668" s="85"/>
    </row>
    <row r="669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85"/>
      <c r="O669" s="85"/>
    </row>
    <row r="670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85"/>
      <c r="O670" s="85"/>
    </row>
    <row r="671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85"/>
      <c r="O671" s="85"/>
    </row>
    <row r="672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85"/>
      <c r="O672" s="85"/>
    </row>
    <row r="673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85"/>
      <c r="O673" s="85"/>
    </row>
    <row r="674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85"/>
      <c r="O674" s="85"/>
    </row>
    <row r="675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85"/>
      <c r="O675" s="85"/>
    </row>
    <row r="676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85"/>
      <c r="O676" s="85"/>
    </row>
    <row r="677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85"/>
      <c r="O677" s="85"/>
    </row>
    <row r="678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85"/>
      <c r="O678" s="85"/>
    </row>
    <row r="679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85"/>
      <c r="O679" s="85"/>
    </row>
    <row r="680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85"/>
      <c r="O680" s="85"/>
    </row>
    <row r="681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85"/>
      <c r="O681" s="85"/>
    </row>
    <row r="682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85"/>
      <c r="O682" s="85"/>
    </row>
    <row r="683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85"/>
      <c r="O683" s="85"/>
    </row>
    <row r="684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85"/>
      <c r="O684" s="85"/>
    </row>
    <row r="685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85"/>
      <c r="O685" s="85"/>
    </row>
    <row r="686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85"/>
      <c r="O686" s="85"/>
    </row>
    <row r="687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85"/>
      <c r="O687" s="85"/>
    </row>
    <row r="688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85"/>
      <c r="O688" s="85"/>
    </row>
    <row r="689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85"/>
      <c r="O689" s="85"/>
    </row>
    <row r="690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85"/>
      <c r="O690" s="85"/>
    </row>
    <row r="691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85"/>
      <c r="O691" s="85"/>
    </row>
    <row r="692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85"/>
      <c r="O692" s="85"/>
    </row>
    <row r="693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85"/>
      <c r="O693" s="85"/>
    </row>
    <row r="694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85"/>
      <c r="O694" s="85"/>
    </row>
    <row r="695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85"/>
      <c r="O695" s="85"/>
    </row>
    <row r="696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85"/>
      <c r="O696" s="85"/>
    </row>
    <row r="697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85"/>
      <c r="O697" s="85"/>
    </row>
    <row r="698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85"/>
      <c r="O698" s="85"/>
    </row>
    <row r="699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85"/>
      <c r="O699" s="85"/>
    </row>
    <row r="700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85"/>
      <c r="O700" s="85"/>
    </row>
    <row r="701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85"/>
      <c r="O701" s="85"/>
    </row>
    <row r="702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85"/>
      <c r="O702" s="85"/>
    </row>
    <row r="703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85"/>
      <c r="O703" s="85"/>
    </row>
    <row r="704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85"/>
      <c r="O704" s="85"/>
    </row>
    <row r="705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85"/>
      <c r="O705" s="85"/>
    </row>
    <row r="706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85"/>
      <c r="O706" s="85"/>
    </row>
    <row r="707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85"/>
      <c r="O707" s="85"/>
    </row>
    <row r="708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85"/>
      <c r="O708" s="85"/>
    </row>
    <row r="709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85"/>
      <c r="O709" s="85"/>
    </row>
    <row r="710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85"/>
      <c r="O710" s="85"/>
    </row>
    <row r="711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85"/>
      <c r="O711" s="85"/>
    </row>
    <row r="712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85"/>
      <c r="O712" s="85"/>
    </row>
    <row r="713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85"/>
      <c r="O713" s="85"/>
    </row>
    <row r="714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85"/>
      <c r="O714" s="85"/>
    </row>
    <row r="715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85"/>
      <c r="O715" s="85"/>
    </row>
    <row r="716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85"/>
      <c r="O716" s="85"/>
    </row>
    <row r="717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85"/>
      <c r="O717" s="85"/>
    </row>
    <row r="718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85"/>
      <c r="O718" s="85"/>
    </row>
    <row r="719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85"/>
      <c r="O719" s="85"/>
    </row>
    <row r="720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85"/>
      <c r="O720" s="85"/>
    </row>
    <row r="721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85"/>
      <c r="O721" s="85"/>
    </row>
    <row r="722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85"/>
      <c r="O722" s="85"/>
    </row>
    <row r="723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85"/>
      <c r="O723" s="85"/>
    </row>
    <row r="724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85"/>
      <c r="O724" s="85"/>
    </row>
    <row r="725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85"/>
      <c r="O725" s="85"/>
    </row>
    <row r="726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85"/>
      <c r="O726" s="85"/>
    </row>
    <row r="727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85"/>
      <c r="O727" s="85"/>
    </row>
    <row r="728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85"/>
      <c r="O728" s="85"/>
    </row>
    <row r="729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85"/>
      <c r="O729" s="85"/>
    </row>
    <row r="730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85"/>
      <c r="O730" s="85"/>
    </row>
    <row r="731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85"/>
      <c r="O731" s="85"/>
    </row>
    <row r="732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85"/>
      <c r="O732" s="85"/>
    </row>
    <row r="733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85"/>
      <c r="O733" s="85"/>
    </row>
    <row r="734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85"/>
      <c r="O734" s="85"/>
    </row>
    <row r="735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85"/>
      <c r="O735" s="85"/>
    </row>
    <row r="736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85"/>
      <c r="O736" s="85"/>
    </row>
    <row r="737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85"/>
      <c r="O737" s="85"/>
    </row>
    <row r="738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85"/>
      <c r="O738" s="85"/>
    </row>
    <row r="739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85"/>
      <c r="O739" s="85"/>
    </row>
    <row r="740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85"/>
      <c r="O740" s="85"/>
    </row>
    <row r="741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85"/>
      <c r="O741" s="85"/>
    </row>
    <row r="742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85"/>
      <c r="O742" s="85"/>
    </row>
    <row r="743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85"/>
      <c r="O743" s="85"/>
    </row>
    <row r="744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85"/>
      <c r="O744" s="85"/>
    </row>
    <row r="745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85"/>
      <c r="O745" s="85"/>
    </row>
    <row r="746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85"/>
      <c r="O746" s="85"/>
    </row>
    <row r="747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85"/>
      <c r="O747" s="85"/>
    </row>
    <row r="748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85"/>
      <c r="O748" s="85"/>
    </row>
    <row r="749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85"/>
      <c r="O749" s="85"/>
    </row>
    <row r="750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85"/>
      <c r="O750" s="85"/>
    </row>
    <row r="751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85"/>
      <c r="O751" s="85"/>
    </row>
    <row r="752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85"/>
      <c r="O752" s="85"/>
    </row>
    <row r="753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85"/>
      <c r="O753" s="85"/>
    </row>
    <row r="754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85"/>
      <c r="O754" s="85"/>
    </row>
    <row r="755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85"/>
      <c r="O755" s="85"/>
    </row>
    <row r="756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85"/>
      <c r="O756" s="85"/>
    </row>
    <row r="757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85"/>
      <c r="O757" s="85"/>
    </row>
    <row r="758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85"/>
      <c r="O758" s="85"/>
    </row>
    <row r="759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85"/>
      <c r="O759" s="85"/>
    </row>
    <row r="760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85"/>
      <c r="O760" s="85"/>
    </row>
    <row r="761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85"/>
      <c r="O761" s="85"/>
    </row>
    <row r="762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85"/>
      <c r="O762" s="85"/>
    </row>
    <row r="763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85"/>
      <c r="O763" s="85"/>
    </row>
    <row r="764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85"/>
      <c r="O764" s="85"/>
    </row>
    <row r="765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85"/>
      <c r="O765" s="85"/>
    </row>
    <row r="766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85"/>
      <c r="O766" s="85"/>
    </row>
    <row r="767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85"/>
      <c r="O767" s="85"/>
    </row>
    <row r="768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85"/>
      <c r="O768" s="85"/>
    </row>
    <row r="769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85"/>
      <c r="O769" s="85"/>
    </row>
    <row r="770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85"/>
      <c r="O770" s="85"/>
    </row>
    <row r="771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85"/>
      <c r="O771" s="85"/>
    </row>
    <row r="772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85"/>
      <c r="O772" s="85"/>
    </row>
    <row r="773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85"/>
      <c r="O773" s="85"/>
    </row>
    <row r="774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85"/>
      <c r="O774" s="85"/>
    </row>
    <row r="775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85"/>
      <c r="O775" s="85"/>
    </row>
    <row r="776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85"/>
      <c r="O776" s="85"/>
    </row>
    <row r="777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85"/>
      <c r="O777" s="85"/>
    </row>
    <row r="778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85"/>
      <c r="O778" s="85"/>
    </row>
    <row r="779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85"/>
      <c r="O779" s="85"/>
    </row>
    <row r="780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85"/>
      <c r="O780" s="85"/>
    </row>
    <row r="781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85"/>
      <c r="O781" s="85"/>
    </row>
    <row r="782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85"/>
      <c r="O782" s="85"/>
    </row>
    <row r="783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85"/>
      <c r="O783" s="85"/>
    </row>
    <row r="784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85"/>
      <c r="O784" s="85"/>
    </row>
    <row r="785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85"/>
      <c r="O785" s="85"/>
    </row>
    <row r="786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85"/>
      <c r="O786" s="85"/>
    </row>
    <row r="787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85"/>
      <c r="O787" s="85"/>
    </row>
    <row r="788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85"/>
      <c r="O788" s="85"/>
    </row>
    <row r="789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85"/>
      <c r="O789" s="85"/>
    </row>
    <row r="790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85"/>
      <c r="O790" s="85"/>
    </row>
    <row r="791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85"/>
      <c r="O791" s="85"/>
    </row>
    <row r="792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85"/>
      <c r="O792" s="85"/>
    </row>
    <row r="793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85"/>
      <c r="O793" s="85"/>
    </row>
    <row r="794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85"/>
      <c r="O794" s="85"/>
    </row>
    <row r="795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85"/>
      <c r="O795" s="85"/>
    </row>
    <row r="796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85"/>
      <c r="O796" s="85"/>
    </row>
    <row r="797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85"/>
      <c r="O797" s="85"/>
    </row>
    <row r="798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85"/>
      <c r="O798" s="85"/>
    </row>
    <row r="799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85"/>
      <c r="O799" s="85"/>
    </row>
    <row r="800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85"/>
      <c r="O800" s="85"/>
    </row>
    <row r="801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85"/>
      <c r="O801" s="85"/>
    </row>
    <row r="802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85"/>
      <c r="O802" s="85"/>
    </row>
    <row r="803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85"/>
      <c r="O803" s="85"/>
    </row>
    <row r="804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85"/>
      <c r="O804" s="85"/>
    </row>
    <row r="805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85"/>
      <c r="O805" s="85"/>
    </row>
    <row r="806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85"/>
      <c r="O806" s="85"/>
    </row>
    <row r="807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85"/>
      <c r="O807" s="85"/>
    </row>
    <row r="808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85"/>
      <c r="O808" s="85"/>
    </row>
    <row r="809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85"/>
      <c r="O809" s="85"/>
    </row>
    <row r="810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85"/>
      <c r="O810" s="85"/>
    </row>
    <row r="811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85"/>
      <c r="O811" s="85"/>
    </row>
    <row r="812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85"/>
      <c r="O812" s="85"/>
    </row>
    <row r="813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85"/>
      <c r="O813" s="85"/>
    </row>
    <row r="814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85"/>
      <c r="O814" s="85"/>
    </row>
    <row r="815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85"/>
      <c r="O815" s="85"/>
    </row>
    <row r="816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85"/>
      <c r="O816" s="85"/>
    </row>
    <row r="817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85"/>
      <c r="O817" s="85"/>
    </row>
    <row r="818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85"/>
      <c r="O818" s="85"/>
    </row>
    <row r="819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85"/>
      <c r="O819" s="85"/>
    </row>
    <row r="820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85"/>
      <c r="O820" s="85"/>
    </row>
    <row r="821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85"/>
      <c r="O821" s="85"/>
    </row>
    <row r="822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85"/>
      <c r="O822" s="85"/>
    </row>
    <row r="823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85"/>
      <c r="O823" s="85"/>
    </row>
    <row r="824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85"/>
      <c r="O824" s="85"/>
    </row>
    <row r="825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85"/>
      <c r="O825" s="85"/>
    </row>
    <row r="826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85"/>
      <c r="O826" s="85"/>
    </row>
    <row r="827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85"/>
      <c r="O827" s="85"/>
    </row>
    <row r="828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85"/>
      <c r="O828" s="85"/>
    </row>
    <row r="829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85"/>
      <c r="O829" s="85"/>
    </row>
    <row r="830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85"/>
      <c r="O830" s="85"/>
    </row>
    <row r="831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85"/>
      <c r="O831" s="85"/>
    </row>
    <row r="832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85"/>
      <c r="O832" s="85"/>
    </row>
    <row r="833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85"/>
      <c r="O833" s="85"/>
    </row>
    <row r="834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85"/>
      <c r="O834" s="85"/>
    </row>
    <row r="835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85"/>
      <c r="O835" s="85"/>
    </row>
    <row r="836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85"/>
      <c r="O836" s="85"/>
    </row>
    <row r="837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85"/>
      <c r="O837" s="85"/>
    </row>
    <row r="838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85"/>
      <c r="O838" s="85"/>
    </row>
    <row r="839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85"/>
      <c r="O839" s="85"/>
    </row>
    <row r="840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85"/>
      <c r="O840" s="85"/>
    </row>
    <row r="841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85"/>
      <c r="O841" s="85"/>
    </row>
    <row r="842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85"/>
      <c r="O842" s="85"/>
    </row>
    <row r="843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85"/>
      <c r="O843" s="85"/>
    </row>
    <row r="844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85"/>
      <c r="O844" s="85"/>
    </row>
    <row r="845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85"/>
      <c r="O845" s="85"/>
    </row>
    <row r="846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85"/>
      <c r="O846" s="85"/>
    </row>
    <row r="847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85"/>
      <c r="O847" s="85"/>
    </row>
    <row r="848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85"/>
      <c r="O848" s="85"/>
    </row>
    <row r="849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85"/>
      <c r="O849" s="85"/>
    </row>
    <row r="850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85"/>
      <c r="O850" s="85"/>
    </row>
    <row r="851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85"/>
      <c r="O851" s="85"/>
    </row>
    <row r="852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85"/>
      <c r="O852" s="85"/>
    </row>
    <row r="853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85"/>
      <c r="O853" s="85"/>
    </row>
    <row r="854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85"/>
      <c r="O854" s="85"/>
    </row>
    <row r="855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85"/>
      <c r="O855" s="85"/>
    </row>
    <row r="856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85"/>
      <c r="O856" s="85"/>
    </row>
    <row r="857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85"/>
      <c r="O857" s="85"/>
    </row>
    <row r="858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85"/>
      <c r="O858" s="85"/>
    </row>
    <row r="859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85"/>
      <c r="O859" s="85"/>
    </row>
    <row r="860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85"/>
      <c r="O860" s="85"/>
    </row>
    <row r="861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85"/>
      <c r="O861" s="85"/>
    </row>
    <row r="862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85"/>
      <c r="O862" s="85"/>
    </row>
    <row r="863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85"/>
      <c r="O863" s="85"/>
    </row>
    <row r="864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85"/>
      <c r="O864" s="85"/>
    </row>
    <row r="865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85"/>
      <c r="O865" s="85"/>
    </row>
    <row r="866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85"/>
      <c r="O866" s="85"/>
    </row>
    <row r="867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85"/>
      <c r="O867" s="85"/>
    </row>
    <row r="868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85"/>
      <c r="O868" s="85"/>
    </row>
    <row r="869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85"/>
      <c r="O869" s="85"/>
    </row>
    <row r="870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85"/>
      <c r="O870" s="85"/>
    </row>
    <row r="871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85"/>
      <c r="O871" s="85"/>
    </row>
    <row r="872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85"/>
      <c r="O872" s="85"/>
    </row>
    <row r="873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85"/>
      <c r="O873" s="85"/>
    </row>
    <row r="874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85"/>
      <c r="O874" s="85"/>
    </row>
    <row r="875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85"/>
      <c r="O875" s="85"/>
    </row>
    <row r="876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85"/>
      <c r="O876" s="85"/>
    </row>
    <row r="877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85"/>
      <c r="O877" s="85"/>
    </row>
    <row r="878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85"/>
      <c r="O878" s="85"/>
    </row>
    <row r="879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85"/>
      <c r="O879" s="85"/>
    </row>
    <row r="880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85"/>
      <c r="O880" s="85"/>
    </row>
    <row r="881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85"/>
      <c r="O881" s="85"/>
    </row>
    <row r="882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85"/>
      <c r="O882" s="85"/>
    </row>
    <row r="883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85"/>
      <c r="O883" s="85"/>
    </row>
    <row r="884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85"/>
      <c r="O884" s="85"/>
    </row>
    <row r="885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85"/>
      <c r="O885" s="85"/>
    </row>
    <row r="886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85"/>
      <c r="O886" s="85"/>
    </row>
    <row r="887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85"/>
      <c r="O887" s="85"/>
    </row>
    <row r="888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85"/>
      <c r="O888" s="85"/>
    </row>
    <row r="889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85"/>
      <c r="O889" s="85"/>
    </row>
    <row r="890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85"/>
      <c r="O890" s="85"/>
    </row>
    <row r="891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85"/>
      <c r="O891" s="85"/>
    </row>
    <row r="892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85"/>
      <c r="O892" s="85"/>
    </row>
    <row r="893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85"/>
      <c r="O893" s="85"/>
    </row>
    <row r="894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85"/>
      <c r="O894" s="85"/>
    </row>
    <row r="895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85"/>
      <c r="O895" s="85"/>
    </row>
    <row r="896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85"/>
      <c r="O896" s="85"/>
    </row>
    <row r="897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85"/>
      <c r="O897" s="85"/>
    </row>
    <row r="898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85"/>
      <c r="O898" s="85"/>
    </row>
    <row r="899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85"/>
      <c r="O899" s="85"/>
    </row>
    <row r="900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85"/>
      <c r="O900" s="85"/>
    </row>
    <row r="901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85"/>
      <c r="O901" s="85"/>
    </row>
    <row r="902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85"/>
      <c r="O902" s="85"/>
    </row>
    <row r="903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85"/>
      <c r="O903" s="85"/>
    </row>
    <row r="904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85"/>
      <c r="O904" s="85"/>
    </row>
    <row r="905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85"/>
      <c r="O905" s="85"/>
    </row>
    <row r="906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85"/>
      <c r="O906" s="85"/>
    </row>
    <row r="907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85"/>
      <c r="O907" s="85"/>
    </row>
    <row r="908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85"/>
      <c r="O908" s="85"/>
    </row>
    <row r="909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85"/>
      <c r="O909" s="85"/>
    </row>
    <row r="910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85"/>
      <c r="O910" s="85"/>
    </row>
    <row r="911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85"/>
      <c r="O911" s="85"/>
    </row>
    <row r="912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85"/>
      <c r="O912" s="85"/>
    </row>
    <row r="913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85"/>
      <c r="O913" s="85"/>
    </row>
    <row r="914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85"/>
      <c r="O914" s="85"/>
    </row>
    <row r="915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85"/>
      <c r="O915" s="85"/>
    </row>
    <row r="916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85"/>
      <c r="O916" s="85"/>
    </row>
    <row r="917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85"/>
      <c r="O917" s="85"/>
    </row>
    <row r="918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85"/>
      <c r="O918" s="85"/>
    </row>
    <row r="919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85"/>
      <c r="O919" s="85"/>
    </row>
    <row r="920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85"/>
      <c r="O920" s="85"/>
    </row>
    <row r="921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85"/>
      <c r="O921" s="85"/>
    </row>
    <row r="922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85"/>
      <c r="O922" s="85"/>
    </row>
    <row r="923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85"/>
      <c r="O923" s="85"/>
    </row>
    <row r="924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85"/>
      <c r="O924" s="85"/>
    </row>
    <row r="925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85"/>
      <c r="O925" s="85"/>
    </row>
    <row r="926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85"/>
      <c r="O926" s="85"/>
    </row>
    <row r="927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85"/>
      <c r="O927" s="85"/>
    </row>
    <row r="928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85"/>
      <c r="O928" s="85"/>
    </row>
    <row r="929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85"/>
      <c r="O929" s="85"/>
    </row>
    <row r="930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85"/>
      <c r="O930" s="85"/>
    </row>
    <row r="931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85"/>
      <c r="O931" s="85"/>
    </row>
    <row r="932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85"/>
      <c r="O932" s="85"/>
    </row>
    <row r="933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85"/>
      <c r="O933" s="85"/>
    </row>
    <row r="934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85"/>
      <c r="O934" s="85"/>
    </row>
    <row r="935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85"/>
      <c r="O935" s="85"/>
    </row>
    <row r="936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85"/>
      <c r="O936" s="85"/>
    </row>
    <row r="937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85"/>
      <c r="O937" s="85"/>
    </row>
    <row r="938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85"/>
      <c r="O938" s="85"/>
    </row>
    <row r="939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85"/>
      <c r="O939" s="85"/>
    </row>
    <row r="940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85"/>
      <c r="O940" s="85"/>
    </row>
    <row r="941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85"/>
      <c r="O941" s="85"/>
    </row>
    <row r="942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85"/>
      <c r="O942" s="85"/>
    </row>
    <row r="943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85"/>
      <c r="O943" s="85"/>
    </row>
    <row r="944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85"/>
      <c r="O944" s="85"/>
    </row>
    <row r="945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85"/>
      <c r="O945" s="85"/>
    </row>
    <row r="946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85"/>
      <c r="O946" s="85"/>
    </row>
    <row r="947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85"/>
      <c r="O947" s="85"/>
    </row>
    <row r="948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85"/>
      <c r="O948" s="85"/>
    </row>
    <row r="949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85"/>
      <c r="O949" s="85"/>
    </row>
    <row r="950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85"/>
      <c r="O950" s="85"/>
    </row>
    <row r="951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85"/>
      <c r="O951" s="85"/>
    </row>
    <row r="952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85"/>
      <c r="O952" s="85"/>
    </row>
    <row r="953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85"/>
      <c r="O953" s="85"/>
    </row>
    <row r="954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85"/>
      <c r="O954" s="85"/>
    </row>
    <row r="955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85"/>
      <c r="O955" s="85"/>
    </row>
    <row r="956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85"/>
      <c r="O956" s="85"/>
    </row>
    <row r="957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85"/>
      <c r="O957" s="85"/>
    </row>
    <row r="958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85"/>
      <c r="O958" s="85"/>
    </row>
    <row r="959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85"/>
      <c r="O959" s="85"/>
    </row>
    <row r="960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85"/>
      <c r="O960" s="85"/>
    </row>
    <row r="961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85"/>
      <c r="O961" s="85"/>
    </row>
    <row r="962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85"/>
      <c r="O962" s="85"/>
    </row>
    <row r="963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85"/>
      <c r="O963" s="85"/>
    </row>
    <row r="964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85"/>
      <c r="O964" s="85"/>
    </row>
    <row r="965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85"/>
      <c r="O965" s="85"/>
    </row>
    <row r="966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85"/>
      <c r="O966" s="85"/>
    </row>
    <row r="967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85"/>
      <c r="O967" s="85"/>
    </row>
    <row r="968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85"/>
      <c r="O968" s="85"/>
    </row>
    <row r="969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85"/>
      <c r="O969" s="85"/>
    </row>
    <row r="970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85"/>
      <c r="O970" s="85"/>
    </row>
    <row r="971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85"/>
      <c r="O971" s="85"/>
    </row>
    <row r="972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85"/>
      <c r="O972" s="85"/>
    </row>
    <row r="973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85"/>
      <c r="O973" s="85"/>
    </row>
    <row r="974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85"/>
      <c r="O974" s="85"/>
    </row>
    <row r="975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85"/>
      <c r="O975" s="85"/>
    </row>
    <row r="976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85"/>
      <c r="O976" s="85"/>
    </row>
    <row r="977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85"/>
      <c r="O977" s="85"/>
    </row>
    <row r="978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85"/>
      <c r="O978" s="85"/>
    </row>
    <row r="979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85"/>
      <c r="O979" s="85"/>
    </row>
    <row r="980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85"/>
      <c r="O980" s="85"/>
    </row>
    <row r="981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85"/>
      <c r="O981" s="85"/>
    </row>
    <row r="982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85"/>
      <c r="O982" s="85"/>
    </row>
    <row r="983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85"/>
      <c r="O983" s="85"/>
    </row>
    <row r="984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85"/>
      <c r="O984" s="85"/>
    </row>
    <row r="985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85"/>
      <c r="O985" s="85"/>
    </row>
    <row r="986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85"/>
      <c r="O986" s="85"/>
    </row>
    <row r="987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85"/>
      <c r="O987" s="85"/>
    </row>
    <row r="988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85"/>
      <c r="O988" s="85"/>
    </row>
    <row r="989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85"/>
      <c r="O989" s="85"/>
    </row>
    <row r="990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85"/>
      <c r="O990" s="85"/>
    </row>
    <row r="991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85"/>
      <c r="O991" s="85"/>
    </row>
    <row r="992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85"/>
      <c r="O992" s="85"/>
    </row>
    <row r="993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85"/>
      <c r="O993" s="85"/>
    </row>
    <row r="994" ht="15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85"/>
      <c r="O994" s="85"/>
    </row>
    <row r="995" ht="15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85"/>
      <c r="O995" s="85"/>
    </row>
    <row r="996" ht="15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85"/>
      <c r="O996" s="85"/>
    </row>
    <row r="997" ht="15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85"/>
      <c r="O997" s="85"/>
    </row>
    <row r="998" ht="15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85"/>
      <c r="O998" s="85"/>
    </row>
    <row r="999" ht="15.75" customHeight="1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85"/>
      <c r="O999" s="85"/>
    </row>
    <row r="1000" ht="15.75" customHeight="1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85"/>
      <c r="O1000" s="85"/>
    </row>
    <row r="1001" ht="15.75" customHeight="1">
      <c r="A1001" s="72"/>
      <c r="B1001" s="72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85"/>
      <c r="O1001" s="85"/>
    </row>
    <row r="1002" ht="15.75" customHeight="1">
      <c r="A1002" s="72"/>
      <c r="B1002" s="72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85"/>
      <c r="O1002" s="85"/>
    </row>
    <row r="1003" ht="15.75" customHeight="1">
      <c r="A1003" s="72"/>
      <c r="B1003" s="72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85"/>
      <c r="O1003" s="85"/>
    </row>
    <row r="1004" ht="15.75" customHeight="1">
      <c r="A1004" s="72"/>
      <c r="B1004" s="72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85"/>
      <c r="O1004" s="85"/>
    </row>
    <row r="1005" ht="15.75" customHeight="1">
      <c r="A1005" s="72"/>
      <c r="B1005" s="72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85"/>
      <c r="O1005" s="85"/>
    </row>
    <row r="1006" ht="15.75" customHeight="1">
      <c r="A1006" s="72"/>
      <c r="B1006" s="72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85"/>
      <c r="O1006" s="85"/>
    </row>
    <row r="1007" ht="15.75" customHeight="1">
      <c r="A1007" s="72"/>
      <c r="B1007" s="72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85"/>
      <c r="O1007" s="85"/>
    </row>
    <row r="1008" ht="15.75" customHeight="1">
      <c r="A1008" s="72"/>
      <c r="B1008" s="72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85"/>
      <c r="O1008" s="85"/>
    </row>
    <row r="1009" ht="15.75" customHeight="1">
      <c r="A1009" s="72"/>
      <c r="B1009" s="72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85"/>
      <c r="O1009" s="85"/>
    </row>
    <row r="1010" ht="15.75" customHeight="1">
      <c r="A1010" s="72"/>
      <c r="B1010" s="72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85"/>
      <c r="O1010" s="85"/>
    </row>
    <row r="1011" ht="15.75" customHeight="1">
      <c r="A1011" s="72"/>
      <c r="B1011" s="72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85"/>
      <c r="O1011" s="85"/>
    </row>
    <row r="1012" ht="15.75" customHeight="1">
      <c r="A1012" s="72"/>
      <c r="B1012" s="72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85"/>
      <c r="O1012" s="85"/>
    </row>
    <row r="1013" ht="15.75" customHeight="1">
      <c r="A1013" s="72"/>
      <c r="B1013" s="72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85"/>
      <c r="O1013" s="85"/>
    </row>
    <row r="1014" ht="15.75" customHeight="1">
      <c r="A1014" s="72"/>
      <c r="B1014" s="72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85"/>
      <c r="O1014" s="85"/>
    </row>
    <row r="1015" ht="15.75" customHeight="1">
      <c r="A1015" s="72"/>
      <c r="B1015" s="72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85"/>
      <c r="O1015" s="85"/>
    </row>
    <row r="1016" ht="15.75" customHeight="1">
      <c r="A1016" s="72"/>
      <c r="B1016" s="72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85"/>
      <c r="O1016" s="85"/>
    </row>
    <row r="1017" ht="15.75" customHeight="1">
      <c r="A1017" s="72"/>
      <c r="B1017" s="72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85"/>
      <c r="O1017" s="85"/>
    </row>
    <row r="1018" ht="15.75" customHeight="1">
      <c r="A1018" s="72"/>
      <c r="B1018" s="72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85"/>
      <c r="O1018" s="85"/>
    </row>
    <row r="1019" ht="15.75" customHeight="1">
      <c r="A1019" s="72"/>
      <c r="B1019" s="72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85"/>
      <c r="O1019" s="85"/>
    </row>
    <row r="1020" ht="15.75" customHeight="1">
      <c r="A1020" s="72"/>
      <c r="B1020" s="72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85"/>
      <c r="O1020" s="85"/>
    </row>
    <row r="1021" ht="15.75" customHeight="1">
      <c r="A1021" s="72"/>
      <c r="B1021" s="72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85"/>
      <c r="O1021" s="85"/>
    </row>
    <row r="1022" ht="15.75" customHeight="1">
      <c r="A1022" s="72"/>
      <c r="B1022" s="72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85"/>
      <c r="O1022" s="85"/>
    </row>
    <row r="1023" ht="15.75" customHeight="1">
      <c r="A1023" s="72"/>
      <c r="B1023" s="72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85"/>
      <c r="O1023" s="85"/>
    </row>
    <row r="1024" ht="15.75" customHeight="1">
      <c r="A1024" s="72"/>
      <c r="B1024" s="72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85"/>
      <c r="O1024" s="85"/>
    </row>
    <row r="1025" ht="15.75" customHeight="1">
      <c r="A1025" s="72"/>
      <c r="B1025" s="72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85"/>
      <c r="O1025" s="85"/>
    </row>
    <row r="1026" ht="15.75" customHeight="1">
      <c r="A1026" s="72"/>
      <c r="B1026" s="72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85"/>
      <c r="O1026" s="85"/>
    </row>
    <row r="1027" ht="15.75" customHeight="1">
      <c r="A1027" s="72"/>
      <c r="B1027" s="72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85"/>
      <c r="O1027" s="85"/>
    </row>
    <row r="1028" ht="15.75" customHeight="1">
      <c r="A1028" s="72"/>
      <c r="B1028" s="72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85"/>
      <c r="O1028" s="85"/>
    </row>
    <row r="1029" ht="15.75" customHeight="1">
      <c r="A1029" s="72"/>
      <c r="B1029" s="72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85"/>
      <c r="O1029" s="85"/>
    </row>
    <row r="1030" ht="15.75" customHeight="1">
      <c r="A1030" s="72"/>
      <c r="B1030" s="72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85"/>
      <c r="O1030" s="85"/>
    </row>
    <row r="1031" ht="15.75" customHeight="1">
      <c r="A1031" s="72"/>
      <c r="B1031" s="72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85"/>
      <c r="O1031" s="85"/>
    </row>
    <row r="1032" ht="15.75" customHeight="1">
      <c r="A1032" s="72"/>
      <c r="B1032" s="72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85"/>
      <c r="O1032" s="85"/>
    </row>
    <row r="1033" ht="15.75" customHeight="1">
      <c r="A1033" s="72"/>
      <c r="B1033" s="72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85"/>
      <c r="O1033" s="85"/>
    </row>
    <row r="1034" ht="15.75" customHeight="1">
      <c r="A1034" s="72"/>
      <c r="B1034" s="72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85"/>
      <c r="O1034" s="85"/>
    </row>
    <row r="1035" ht="15.75" customHeight="1">
      <c r="A1035" s="72"/>
      <c r="B1035" s="72"/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  <c r="N1035" s="85"/>
      <c r="O1035" s="85"/>
    </row>
    <row r="1036" ht="15.75" customHeight="1">
      <c r="A1036" s="72"/>
      <c r="B1036" s="72"/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  <c r="N1036" s="85"/>
      <c r="O1036" s="85"/>
    </row>
    <row r="1037" ht="15.75" customHeight="1">
      <c r="A1037" s="72"/>
      <c r="B1037" s="72"/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  <c r="N1037" s="85"/>
      <c r="O1037" s="85"/>
    </row>
    <row r="1038" ht="15.75" customHeight="1">
      <c r="A1038" s="72"/>
      <c r="B1038" s="72"/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  <c r="N1038" s="85"/>
      <c r="O1038" s="85"/>
    </row>
    <row r="1039" ht="15.75" customHeight="1">
      <c r="A1039" s="72"/>
      <c r="B1039" s="72"/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  <c r="N1039" s="85"/>
      <c r="O1039" s="85"/>
    </row>
    <row r="1040" ht="15.75" customHeight="1">
      <c r="A1040" s="72"/>
      <c r="B1040" s="72"/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  <c r="N1040" s="85"/>
      <c r="O1040" s="85"/>
    </row>
    <row r="1041" ht="15.75" customHeight="1">
      <c r="A1041" s="72"/>
      <c r="B1041" s="72"/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  <c r="N1041" s="85"/>
      <c r="O1041" s="85"/>
    </row>
    <row r="1042" ht="15.75" customHeight="1">
      <c r="A1042" s="72"/>
      <c r="B1042" s="72"/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  <c r="N1042" s="85"/>
      <c r="O1042" s="85"/>
    </row>
    <row r="1043" ht="15.75" customHeight="1">
      <c r="A1043" s="72"/>
      <c r="B1043" s="72"/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  <c r="N1043" s="85"/>
      <c r="O1043" s="85"/>
    </row>
    <row r="1044" ht="15.75" customHeight="1">
      <c r="A1044" s="72"/>
      <c r="B1044" s="72"/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  <c r="N1044" s="85"/>
      <c r="O1044" s="85"/>
    </row>
    <row r="1045" ht="15.75" customHeight="1">
      <c r="A1045" s="72"/>
      <c r="B1045" s="72"/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  <c r="N1045" s="85"/>
      <c r="O1045" s="85"/>
    </row>
    <row r="1046" ht="15.75" customHeight="1">
      <c r="A1046" s="72"/>
      <c r="B1046" s="72"/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  <c r="N1046" s="85"/>
      <c r="O1046" s="85"/>
    </row>
    <row r="1047" ht="15.75" customHeight="1">
      <c r="A1047" s="72"/>
      <c r="B1047" s="72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85"/>
      <c r="O1047" s="85"/>
    </row>
    <row r="1048" ht="15.75" customHeight="1">
      <c r="A1048" s="72"/>
      <c r="B1048" s="72"/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  <c r="N1048" s="85"/>
      <c r="O1048" s="85"/>
    </row>
    <row r="1049" ht="15.75" customHeight="1">
      <c r="A1049" s="72"/>
      <c r="B1049" s="72"/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  <c r="N1049" s="85"/>
      <c r="O1049" s="85"/>
    </row>
    <row r="1050" ht="15.75" customHeight="1">
      <c r="A1050" s="72"/>
      <c r="B1050" s="72"/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  <c r="N1050" s="85"/>
      <c r="O1050" s="85"/>
    </row>
    <row r="1051" ht="15.75" customHeight="1">
      <c r="A1051" s="72"/>
      <c r="B1051" s="72"/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  <c r="N1051" s="85"/>
      <c r="O1051" s="85"/>
    </row>
    <row r="1052" ht="15.75" customHeight="1">
      <c r="A1052" s="72"/>
      <c r="B1052" s="72"/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  <c r="N1052" s="85"/>
      <c r="O1052" s="85"/>
    </row>
    <row r="1053" ht="15.75" customHeight="1">
      <c r="A1053" s="72"/>
      <c r="B1053" s="72"/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  <c r="N1053" s="85"/>
      <c r="O1053" s="85"/>
    </row>
    <row r="1054" ht="15.75" customHeight="1">
      <c r="A1054" s="72"/>
      <c r="B1054" s="72"/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  <c r="N1054" s="85"/>
      <c r="O1054" s="85"/>
    </row>
    <row r="1055" ht="15.75" customHeight="1">
      <c r="A1055" s="72"/>
      <c r="B1055" s="72"/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  <c r="N1055" s="85"/>
      <c r="O1055" s="85"/>
    </row>
    <row r="1056" ht="15.75" customHeight="1">
      <c r="A1056" s="72"/>
      <c r="B1056" s="72"/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  <c r="N1056" s="85"/>
      <c r="O1056" s="85"/>
    </row>
    <row r="1057" ht="15.75" customHeight="1">
      <c r="A1057" s="72"/>
      <c r="B1057" s="72"/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  <c r="N1057" s="85"/>
      <c r="O1057" s="85"/>
    </row>
    <row r="1058" ht="15.75" customHeight="1">
      <c r="A1058" s="72"/>
      <c r="B1058" s="72"/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  <c r="N1058" s="85"/>
      <c r="O1058" s="85"/>
    </row>
    <row r="1059" ht="15.75" customHeight="1">
      <c r="A1059" s="72"/>
      <c r="B1059" s="72"/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  <c r="N1059" s="85"/>
      <c r="O1059" s="85"/>
    </row>
    <row r="1060" ht="15.75" customHeight="1">
      <c r="A1060" s="72"/>
      <c r="B1060" s="72"/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  <c r="N1060" s="85"/>
      <c r="O1060" s="85"/>
    </row>
    <row r="1061" ht="15.75" customHeight="1">
      <c r="A1061" s="72"/>
      <c r="B1061" s="72"/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  <c r="N1061" s="85"/>
      <c r="O1061" s="85"/>
    </row>
    <row r="1062" ht="15.75" customHeight="1">
      <c r="A1062" s="72"/>
      <c r="B1062" s="72"/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  <c r="N1062" s="85"/>
      <c r="O1062" s="85"/>
    </row>
    <row r="1063" ht="15.75" customHeight="1">
      <c r="A1063" s="72"/>
      <c r="B1063" s="72"/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  <c r="N1063" s="85"/>
      <c r="O1063" s="85"/>
    </row>
    <row r="1064" ht="15.75" customHeight="1">
      <c r="A1064" s="72"/>
      <c r="B1064" s="72"/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  <c r="N1064" s="85"/>
      <c r="O1064" s="85"/>
    </row>
    <row r="1065" ht="15.75" customHeight="1">
      <c r="A1065" s="72"/>
      <c r="B1065" s="72"/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85"/>
      <c r="O1065" s="85"/>
    </row>
    <row r="1066" ht="15.75" customHeight="1">
      <c r="A1066" s="72"/>
      <c r="B1066" s="72"/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  <c r="N1066" s="85"/>
      <c r="O1066" s="85"/>
    </row>
    <row r="1067" ht="15.75" customHeight="1">
      <c r="A1067" s="72"/>
      <c r="B1067" s="72"/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  <c r="N1067" s="85"/>
      <c r="O1067" s="85"/>
    </row>
    <row r="1068" ht="15.75" customHeight="1">
      <c r="A1068" s="72"/>
      <c r="B1068" s="72"/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  <c r="N1068" s="85"/>
      <c r="O1068" s="85"/>
    </row>
    <row r="1069" ht="15.75" customHeight="1">
      <c r="A1069" s="72"/>
      <c r="B1069" s="72"/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  <c r="N1069" s="85"/>
      <c r="O1069" s="85"/>
    </row>
    <row r="1070" ht="15.75" customHeight="1">
      <c r="A1070" s="72"/>
      <c r="B1070" s="72"/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  <c r="N1070" s="85"/>
      <c r="O1070" s="85"/>
    </row>
    <row r="1071" ht="15.75" customHeight="1">
      <c r="A1071" s="72"/>
      <c r="B1071" s="72"/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  <c r="N1071" s="85"/>
      <c r="O1071" s="85"/>
    </row>
    <row r="1072" ht="15.75" customHeight="1">
      <c r="A1072" s="72"/>
      <c r="B1072" s="72"/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  <c r="N1072" s="85"/>
      <c r="O1072" s="85"/>
    </row>
    <row r="1073" ht="15.75" customHeight="1">
      <c r="A1073" s="72"/>
      <c r="B1073" s="72"/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  <c r="N1073" s="85"/>
      <c r="O1073" s="85"/>
    </row>
    <row r="1074" ht="15.75" customHeight="1">
      <c r="A1074" s="72"/>
      <c r="B1074" s="72"/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  <c r="N1074" s="85"/>
      <c r="O1074" s="85"/>
    </row>
    <row r="1075" ht="15.75" customHeight="1">
      <c r="A1075" s="72"/>
      <c r="B1075" s="72"/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  <c r="N1075" s="85"/>
      <c r="O1075" s="85"/>
    </row>
  </sheetData>
  <mergeCells count="7">
    <mergeCell ref="B2:O2"/>
    <mergeCell ref="B4:B14"/>
    <mergeCell ref="B15:B25"/>
    <mergeCell ref="B26:B37"/>
    <mergeCell ref="B38:B49"/>
    <mergeCell ref="B50:B61"/>
    <mergeCell ref="B62:B71"/>
  </mergeCells>
  <hyperlinks>
    <hyperlink r:id="rId1" ref="C4"/>
    <hyperlink r:id="rId2" ref="C5"/>
    <hyperlink r:id="rId3" ref="C6"/>
    <hyperlink r:id="rId4" ref="C7"/>
    <hyperlink r:id="rId5" ref="C8"/>
    <hyperlink r:id="rId6" ref="C9"/>
    <hyperlink r:id="rId7" ref="C10"/>
    <hyperlink r:id="rId8" ref="C11"/>
    <hyperlink r:id="rId9" ref="C12"/>
    <hyperlink r:id="rId10" ref="C13"/>
    <hyperlink r:id="rId11" ref="C14"/>
    <hyperlink r:id="rId12" ref="C15"/>
    <hyperlink r:id="rId13" ref="C16"/>
    <hyperlink r:id="rId14" ref="C17"/>
    <hyperlink r:id="rId15" ref="C18"/>
    <hyperlink r:id="rId16" ref="C19"/>
    <hyperlink r:id="rId17" ref="C20"/>
    <hyperlink r:id="rId18" ref="C21"/>
    <hyperlink r:id="rId19" ref="C22"/>
    <hyperlink r:id="rId20" ref="C23"/>
    <hyperlink r:id="rId21" ref="C24"/>
    <hyperlink r:id="rId22" ref="C25"/>
    <hyperlink r:id="rId23" ref="C26"/>
    <hyperlink r:id="rId24" ref="C27"/>
    <hyperlink r:id="rId25" ref="C28"/>
    <hyperlink r:id="rId26" ref="C29"/>
    <hyperlink r:id="rId27" ref="C30"/>
    <hyperlink r:id="rId28" ref="C31"/>
    <hyperlink r:id="rId29" ref="C32"/>
    <hyperlink r:id="rId30" ref="C33"/>
    <hyperlink r:id="rId31" ref="C34"/>
    <hyperlink r:id="rId32" ref="C35"/>
    <hyperlink r:id="rId33" ref="C36"/>
    <hyperlink r:id="rId34" ref="C37"/>
    <hyperlink r:id="rId35" ref="C38"/>
    <hyperlink r:id="rId36" ref="C39"/>
    <hyperlink r:id="rId37" ref="C40"/>
    <hyperlink r:id="rId38" ref="C41"/>
    <hyperlink r:id="rId39" ref="C42"/>
    <hyperlink r:id="rId40" ref="C43"/>
    <hyperlink r:id="rId41" ref="C44"/>
    <hyperlink r:id="rId42" ref="C45"/>
    <hyperlink r:id="rId43" ref="C46"/>
    <hyperlink r:id="rId44" ref="C47"/>
    <hyperlink r:id="rId45" ref="C48"/>
    <hyperlink r:id="rId46" ref="C49"/>
    <hyperlink r:id="rId47" ref="C50"/>
    <hyperlink r:id="rId48" ref="C51"/>
    <hyperlink r:id="rId49" ref="C52"/>
    <hyperlink r:id="rId50" ref="C53"/>
    <hyperlink r:id="rId51" ref="C54"/>
    <hyperlink r:id="rId52" ref="C55"/>
    <hyperlink r:id="rId53" ref="C56"/>
    <hyperlink r:id="rId54" ref="C57"/>
    <hyperlink r:id="rId55" ref="C58"/>
    <hyperlink r:id="rId56" ref="C59"/>
    <hyperlink r:id="rId57" ref="C60"/>
    <hyperlink r:id="rId58" ref="C61"/>
    <hyperlink r:id="rId59" ref="C62"/>
    <hyperlink r:id="rId60" ref="C63"/>
    <hyperlink r:id="rId61" ref="C64"/>
    <hyperlink r:id="rId62" ref="C65"/>
    <hyperlink r:id="rId63" ref="C66"/>
    <hyperlink r:id="rId64" ref="C67"/>
    <hyperlink r:id="rId65" ref="C68"/>
    <hyperlink r:id="rId66" ref="C69"/>
    <hyperlink r:id="rId67" ref="C70"/>
    <hyperlink r:id="rId68" ref="C71"/>
    <hyperlink r:id="rId69" ref="C72"/>
  </hyperlinks>
  <printOptions/>
  <pageMargins bottom="0.75" footer="0.0" header="0.0" left="0.25" right="0.25" top="0.75"/>
  <pageSetup fitToHeight="0" orientation="landscape"/>
  <headerFooter>
    <oddFooter>&amp;C000000&amp;P</oddFooter>
  </headerFooter>
  <drawing r:id="rId7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20.63"/>
    <col customWidth="1" min="3" max="3" width="15.63"/>
    <col customWidth="1" min="4" max="4" width="5.0"/>
    <col customWidth="1" min="5" max="5" width="25.38"/>
    <col customWidth="1" min="6" max="6" width="16.88"/>
    <col customWidth="1" min="7" max="7" width="5.63"/>
  </cols>
  <sheetData>
    <row r="1">
      <c r="A1" s="137"/>
      <c r="B1" s="137"/>
      <c r="C1" s="138"/>
      <c r="D1" s="139"/>
      <c r="E1" s="140"/>
      <c r="F1" s="141"/>
      <c r="G1" s="137"/>
      <c r="H1" s="137"/>
    </row>
    <row r="2">
      <c r="A2" s="142"/>
      <c r="B2" s="142"/>
      <c r="C2" s="143"/>
      <c r="G2" s="142"/>
      <c r="H2" s="142"/>
    </row>
    <row r="3">
      <c r="A3" s="142"/>
      <c r="B3" s="142"/>
      <c r="C3" s="144" t="s">
        <v>152</v>
      </c>
      <c r="G3" s="142"/>
      <c r="H3" s="145"/>
    </row>
    <row r="4">
      <c r="A4" s="142"/>
      <c r="B4" s="142"/>
      <c r="C4" s="146"/>
      <c r="D4" s="146"/>
      <c r="E4" s="147"/>
      <c r="F4" s="148"/>
      <c r="G4" s="142"/>
      <c r="H4" s="142"/>
    </row>
    <row r="5">
      <c r="A5" s="149"/>
      <c r="B5" s="149"/>
      <c r="C5" s="150" t="s">
        <v>153</v>
      </c>
      <c r="D5" s="151">
        <f>TODAY()</f>
        <v>46217</v>
      </c>
      <c r="E5" s="6"/>
      <c r="F5" s="152"/>
      <c r="G5" s="149"/>
      <c r="H5" s="142"/>
    </row>
    <row r="6">
      <c r="A6" s="149"/>
      <c r="B6" s="149"/>
      <c r="C6" s="153" t="s">
        <v>154</v>
      </c>
      <c r="D6" s="154" t="s">
        <v>155</v>
      </c>
      <c r="E6" s="155"/>
      <c r="F6" s="156"/>
      <c r="G6" s="149"/>
      <c r="H6" s="142"/>
    </row>
    <row r="7">
      <c r="A7" s="149"/>
      <c r="B7" s="149"/>
      <c r="C7" s="153" t="s">
        <v>156</v>
      </c>
      <c r="D7" s="157" t="s">
        <v>105</v>
      </c>
      <c r="E7" s="6"/>
      <c r="F7" s="149"/>
      <c r="G7" s="149"/>
      <c r="H7" s="142"/>
    </row>
    <row r="8">
      <c r="A8" s="149"/>
      <c r="B8" s="149"/>
      <c r="C8" s="158"/>
      <c r="D8" s="158"/>
      <c r="E8" s="159"/>
      <c r="F8" s="149"/>
      <c r="G8" s="149"/>
      <c r="H8" s="142"/>
    </row>
    <row r="9" ht="2.25" customHeight="1">
      <c r="A9" s="149"/>
      <c r="B9" s="160"/>
      <c r="C9" s="160"/>
      <c r="D9" s="160"/>
      <c r="E9" s="160"/>
      <c r="F9" s="160"/>
      <c r="G9" s="149"/>
      <c r="H9" s="149"/>
    </row>
    <row r="10">
      <c r="A10" s="149"/>
      <c r="B10" s="149"/>
      <c r="C10" s="158"/>
      <c r="D10" s="158"/>
      <c r="E10" s="149"/>
      <c r="F10" s="161"/>
      <c r="G10" s="149"/>
      <c r="H10" s="149"/>
    </row>
    <row r="11">
      <c r="A11" s="149"/>
      <c r="B11" s="149"/>
      <c r="C11" s="153" t="s">
        <v>157</v>
      </c>
      <c r="D11" s="153" t="s">
        <v>158</v>
      </c>
      <c r="E11" s="162">
        <v>476570.6</v>
      </c>
      <c r="F11" s="163"/>
      <c r="G11" s="149"/>
      <c r="H11" s="149"/>
    </row>
    <row r="12">
      <c r="A12" s="149"/>
      <c r="B12" s="149"/>
      <c r="C12" s="158"/>
      <c r="D12" s="158"/>
      <c r="E12" s="164"/>
      <c r="F12" s="165"/>
      <c r="G12" s="149"/>
      <c r="H12" s="149"/>
    </row>
    <row r="13">
      <c r="A13" s="149"/>
      <c r="B13" s="149"/>
      <c r="C13" s="153" t="s">
        <v>159</v>
      </c>
      <c r="D13" s="158"/>
      <c r="E13" s="166">
        <v>5000.0</v>
      </c>
      <c r="F13" s="167" t="s">
        <v>160</v>
      </c>
      <c r="G13" s="149"/>
      <c r="H13" s="149"/>
    </row>
    <row r="14">
      <c r="A14" s="149"/>
      <c r="B14" s="149"/>
      <c r="C14" s="153" t="s">
        <v>161</v>
      </c>
      <c r="D14" s="149"/>
      <c r="E14" s="166">
        <f>(E11*D15)-E13</f>
        <v>90314.12</v>
      </c>
      <c r="F14" s="167" t="s">
        <v>162</v>
      </c>
      <c r="G14" s="149"/>
      <c r="H14" s="149"/>
    </row>
    <row r="15">
      <c r="A15" s="149"/>
      <c r="B15" s="149"/>
      <c r="C15" s="153" t="s">
        <v>163</v>
      </c>
      <c r="D15" s="168">
        <v>0.2</v>
      </c>
      <c r="E15" s="166">
        <f>E13+E14</f>
        <v>95314.12</v>
      </c>
      <c r="F15" s="167"/>
      <c r="G15" s="149"/>
      <c r="H15" s="149"/>
    </row>
    <row r="16">
      <c r="A16" s="149"/>
      <c r="B16" s="149"/>
      <c r="C16" s="158"/>
      <c r="D16" s="158"/>
      <c r="E16" s="169"/>
      <c r="F16" s="165"/>
      <c r="G16" s="149"/>
      <c r="H16" s="149"/>
    </row>
    <row r="17">
      <c r="A17" s="149"/>
      <c r="B17" s="149"/>
      <c r="C17" s="153" t="s">
        <v>164</v>
      </c>
      <c r="D17" s="168">
        <v>0.3</v>
      </c>
      <c r="E17" s="166">
        <f>E11*D17</f>
        <v>142971.18</v>
      </c>
      <c r="F17" s="165"/>
      <c r="G17" s="149"/>
      <c r="H17" s="149"/>
    </row>
    <row r="18">
      <c r="A18" s="149"/>
      <c r="B18" s="149"/>
      <c r="C18" s="153" t="s">
        <v>165</v>
      </c>
      <c r="D18" s="149"/>
      <c r="E18" s="170">
        <v>17.0</v>
      </c>
      <c r="F18" s="165"/>
      <c r="G18" s="149"/>
      <c r="H18" s="149"/>
    </row>
    <row r="19">
      <c r="A19" s="171"/>
      <c r="B19" s="171"/>
      <c r="C19" s="158"/>
      <c r="D19" s="158"/>
      <c r="E19" s="169"/>
      <c r="F19" s="165"/>
      <c r="G19" s="171"/>
      <c r="H19" s="171"/>
    </row>
    <row r="20">
      <c r="A20" s="171"/>
      <c r="B20" s="171"/>
      <c r="C20" s="158"/>
      <c r="D20" s="158"/>
      <c r="E20" s="172" t="s">
        <v>166</v>
      </c>
      <c r="F20" s="173"/>
      <c r="G20" s="171"/>
      <c r="H20" s="171"/>
    </row>
    <row r="21" ht="16.5" customHeight="1">
      <c r="A21" s="171"/>
      <c r="B21" s="149"/>
      <c r="C21" s="171"/>
      <c r="D21" s="153">
        <v>1.0</v>
      </c>
      <c r="E21" s="166">
        <f>E17/$E$18</f>
        <v>8410.069412</v>
      </c>
      <c r="F21" s="167" t="s">
        <v>167</v>
      </c>
      <c r="G21" s="171"/>
      <c r="H21" s="171"/>
    </row>
    <row r="22" ht="16.5" customHeight="1">
      <c r="A22" s="171"/>
      <c r="B22" s="149"/>
      <c r="C22" s="171"/>
      <c r="D22" s="153">
        <v>2.0</v>
      </c>
      <c r="E22" s="166">
        <f t="shared" ref="E22:E37" si="1">$E$17/$E$18</f>
        <v>8410.069412</v>
      </c>
      <c r="F22" s="167" t="s">
        <v>168</v>
      </c>
      <c r="G22" s="171"/>
      <c r="H22" s="171"/>
    </row>
    <row r="23" ht="16.5" customHeight="1">
      <c r="A23" s="171"/>
      <c r="B23" s="149"/>
      <c r="C23" s="171"/>
      <c r="D23" s="153">
        <v>3.0</v>
      </c>
      <c r="E23" s="166">
        <f t="shared" si="1"/>
        <v>8410.069412</v>
      </c>
      <c r="F23" s="167" t="s">
        <v>169</v>
      </c>
      <c r="G23" s="171"/>
      <c r="H23" s="171"/>
    </row>
    <row r="24" ht="16.5" customHeight="1">
      <c r="A24" s="171"/>
      <c r="B24" s="149"/>
      <c r="C24" s="171"/>
      <c r="D24" s="153">
        <v>4.0</v>
      </c>
      <c r="E24" s="166">
        <f t="shared" si="1"/>
        <v>8410.069412</v>
      </c>
      <c r="F24" s="167" t="s">
        <v>170</v>
      </c>
      <c r="G24" s="171"/>
      <c r="H24" s="171"/>
    </row>
    <row r="25" ht="16.5" customHeight="1">
      <c r="A25" s="171"/>
      <c r="B25" s="149"/>
      <c r="C25" s="171"/>
      <c r="D25" s="153">
        <v>5.0</v>
      </c>
      <c r="E25" s="166">
        <f t="shared" si="1"/>
        <v>8410.069412</v>
      </c>
      <c r="F25" s="167" t="s">
        <v>171</v>
      </c>
      <c r="G25" s="171"/>
      <c r="H25" s="171"/>
    </row>
    <row r="26" ht="16.5" customHeight="1">
      <c r="A26" s="171"/>
      <c r="B26" s="149"/>
      <c r="C26" s="171"/>
      <c r="D26" s="153">
        <v>6.0</v>
      </c>
      <c r="E26" s="166">
        <f t="shared" si="1"/>
        <v>8410.069412</v>
      </c>
      <c r="F26" s="167" t="s">
        <v>172</v>
      </c>
      <c r="G26" s="171"/>
      <c r="H26" s="171"/>
    </row>
    <row r="27" ht="16.5" customHeight="1">
      <c r="A27" s="171"/>
      <c r="B27" s="149"/>
      <c r="C27" s="171"/>
      <c r="D27" s="153">
        <v>7.0</v>
      </c>
      <c r="E27" s="166">
        <f t="shared" si="1"/>
        <v>8410.069412</v>
      </c>
      <c r="F27" s="167" t="s">
        <v>173</v>
      </c>
      <c r="G27" s="171"/>
      <c r="H27" s="171"/>
    </row>
    <row r="28" ht="16.5" customHeight="1">
      <c r="A28" s="171"/>
      <c r="B28" s="149"/>
      <c r="C28" s="171"/>
      <c r="D28" s="153">
        <v>8.0</v>
      </c>
      <c r="E28" s="166">
        <f t="shared" si="1"/>
        <v>8410.069412</v>
      </c>
      <c r="F28" s="167" t="s">
        <v>174</v>
      </c>
      <c r="G28" s="171"/>
      <c r="H28" s="171"/>
    </row>
    <row r="29" ht="16.5" customHeight="1">
      <c r="A29" s="171"/>
      <c r="B29" s="149"/>
      <c r="C29" s="171"/>
      <c r="D29" s="153">
        <v>9.0</v>
      </c>
      <c r="E29" s="166">
        <f t="shared" si="1"/>
        <v>8410.069412</v>
      </c>
      <c r="F29" s="167" t="s">
        <v>175</v>
      </c>
      <c r="G29" s="171"/>
      <c r="H29" s="163"/>
    </row>
    <row r="30" ht="16.5" customHeight="1">
      <c r="A30" s="171"/>
      <c r="B30" s="149"/>
      <c r="C30" s="171"/>
      <c r="D30" s="153">
        <v>10.0</v>
      </c>
      <c r="E30" s="166">
        <f t="shared" si="1"/>
        <v>8410.069412</v>
      </c>
      <c r="F30" s="167" t="s">
        <v>176</v>
      </c>
      <c r="G30" s="171"/>
      <c r="H30" s="163"/>
    </row>
    <row r="31" ht="16.5" customHeight="1">
      <c r="A31" s="171"/>
      <c r="B31" s="149"/>
      <c r="C31" s="171"/>
      <c r="D31" s="153">
        <v>11.0</v>
      </c>
      <c r="E31" s="166">
        <f t="shared" si="1"/>
        <v>8410.069412</v>
      </c>
      <c r="F31" s="167" t="s">
        <v>177</v>
      </c>
      <c r="G31" s="171"/>
      <c r="H31" s="163"/>
    </row>
    <row r="32" ht="16.5" customHeight="1">
      <c r="A32" s="171"/>
      <c r="B32" s="149"/>
      <c r="C32" s="171"/>
      <c r="D32" s="153">
        <v>12.0</v>
      </c>
      <c r="E32" s="166">
        <f t="shared" si="1"/>
        <v>8410.069412</v>
      </c>
      <c r="F32" s="167" t="s">
        <v>178</v>
      </c>
      <c r="G32" s="171"/>
      <c r="H32" s="163"/>
    </row>
    <row r="33" ht="16.5" customHeight="1">
      <c r="A33" s="171"/>
      <c r="B33" s="149"/>
      <c r="C33" s="171"/>
      <c r="D33" s="153">
        <v>13.0</v>
      </c>
      <c r="E33" s="174">
        <f t="shared" si="1"/>
        <v>8410.069412</v>
      </c>
      <c r="F33" s="167" t="s">
        <v>179</v>
      </c>
      <c r="G33" s="171"/>
      <c r="H33" s="171"/>
    </row>
    <row r="34" ht="16.5" customHeight="1">
      <c r="A34" s="171"/>
      <c r="B34" s="149"/>
      <c r="C34" s="171"/>
      <c r="D34" s="153">
        <v>14.0</v>
      </c>
      <c r="E34" s="174">
        <f t="shared" si="1"/>
        <v>8410.069412</v>
      </c>
      <c r="F34" s="167" t="s">
        <v>168</v>
      </c>
      <c r="G34" s="171"/>
      <c r="H34" s="171"/>
    </row>
    <row r="35" ht="16.5" customHeight="1">
      <c r="A35" s="171"/>
      <c r="B35" s="149"/>
      <c r="C35" s="171"/>
      <c r="D35" s="153">
        <v>15.0</v>
      </c>
      <c r="E35" s="174">
        <f t="shared" si="1"/>
        <v>8410.069412</v>
      </c>
      <c r="F35" s="167" t="s">
        <v>169</v>
      </c>
      <c r="G35" s="171"/>
      <c r="H35" s="171"/>
    </row>
    <row r="36" ht="20.25" customHeight="1">
      <c r="A36" s="171"/>
      <c r="B36" s="171"/>
      <c r="C36" s="150"/>
      <c r="D36" s="153">
        <v>16.0</v>
      </c>
      <c r="E36" s="174">
        <f t="shared" si="1"/>
        <v>8410.069412</v>
      </c>
      <c r="F36" s="167" t="s">
        <v>170</v>
      </c>
      <c r="G36" s="171"/>
      <c r="H36" s="171"/>
    </row>
    <row r="37" ht="20.25" customHeight="1">
      <c r="A37" s="171"/>
      <c r="B37" s="171"/>
      <c r="C37" s="150"/>
      <c r="D37" s="153">
        <v>17.0</v>
      </c>
      <c r="E37" s="174">
        <f t="shared" si="1"/>
        <v>8410.069412</v>
      </c>
      <c r="F37" s="167" t="s">
        <v>171</v>
      </c>
      <c r="G37" s="171"/>
      <c r="H37" s="171"/>
    </row>
    <row r="38" ht="20.25" customHeight="1">
      <c r="A38" s="171"/>
      <c r="B38" s="171"/>
      <c r="C38" s="150" t="s">
        <v>180</v>
      </c>
      <c r="D38" s="158"/>
      <c r="E38" s="175">
        <f>SUM(E21:E37)</f>
        <v>142971.18</v>
      </c>
      <c r="F38" s="171"/>
      <c r="G38" s="171"/>
      <c r="H38" s="171"/>
    </row>
    <row r="39">
      <c r="A39" s="171"/>
      <c r="B39" s="171"/>
      <c r="C39" s="158"/>
      <c r="D39" s="158"/>
      <c r="E39" s="169"/>
      <c r="F39" s="171"/>
      <c r="G39" s="171"/>
      <c r="H39" s="171"/>
    </row>
    <row r="40">
      <c r="A40" s="171"/>
      <c r="B40" s="171"/>
      <c r="C40" s="158"/>
      <c r="D40" s="158"/>
      <c r="E40" s="169"/>
      <c r="F40" s="171"/>
      <c r="G40" s="171"/>
      <c r="H40" s="171"/>
    </row>
    <row r="41">
      <c r="A41" s="171"/>
      <c r="B41" s="171"/>
      <c r="C41" s="153" t="s">
        <v>181</v>
      </c>
      <c r="D41" s="168">
        <v>0.5</v>
      </c>
      <c r="E41" s="176">
        <f>E11*D41</f>
        <v>238285.3</v>
      </c>
      <c r="F41" s="177" t="s">
        <v>182</v>
      </c>
      <c r="G41" s="171"/>
      <c r="H41" s="171"/>
    </row>
    <row r="42" ht="21.75" customHeight="1">
      <c r="A42" s="171"/>
      <c r="B42" s="171"/>
      <c r="C42" s="153" t="s">
        <v>183</v>
      </c>
      <c r="D42" s="158"/>
      <c r="E42" s="178">
        <f>E15+E17+E41</f>
        <v>476570.6</v>
      </c>
      <c r="F42" s="171"/>
      <c r="G42" s="171"/>
      <c r="H42" s="171"/>
    </row>
    <row r="43">
      <c r="A43" s="149"/>
      <c r="B43" s="149"/>
      <c r="C43" s="158"/>
      <c r="D43" s="158"/>
      <c r="E43" s="171"/>
      <c r="F43" s="165"/>
      <c r="G43" s="149"/>
      <c r="H43" s="149"/>
    </row>
    <row r="44">
      <c r="A44" s="149"/>
      <c r="B44" s="149"/>
      <c r="C44" s="149"/>
      <c r="D44" s="149"/>
      <c r="E44" s="149"/>
      <c r="F44" s="165"/>
      <c r="G44" s="149"/>
      <c r="H44" s="149"/>
    </row>
    <row r="45">
      <c r="A45" s="179"/>
      <c r="B45" s="180"/>
      <c r="C45" s="180"/>
      <c r="D45" s="180"/>
      <c r="E45" s="181"/>
      <c r="F45" s="179"/>
      <c r="G45" s="179"/>
      <c r="H45" s="179"/>
    </row>
    <row r="46">
      <c r="A46" s="142"/>
      <c r="B46" s="142"/>
      <c r="C46" s="146"/>
      <c r="D46" s="146"/>
      <c r="E46" s="147"/>
      <c r="F46" s="142"/>
      <c r="G46" s="149"/>
      <c r="H46" s="142"/>
    </row>
  </sheetData>
  <mergeCells count="5">
    <mergeCell ref="C2:F2"/>
    <mergeCell ref="C3:F3"/>
    <mergeCell ref="D5:E5"/>
    <mergeCell ref="D6:E6"/>
    <mergeCell ref="D7:E7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