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ponibilidad" sheetId="1" r:id="rId4"/>
    <sheet state="visible" name="Políticas de cambio y devolucio" sheetId="2" r:id="rId5"/>
  </sheets>
  <definedNames/>
  <calcPr/>
  <extLst>
    <ext uri="GoogleSheetsCustomDataVersion2">
      <go:sheetsCustomData xmlns:go="http://customooxmlschemas.google.com/" r:id="rId6" roundtripDataChecksum="aGw8FdFqlUTOLPHRcuIPj7/0ApMVFoNKRPFYp+2Jrik="/>
    </ext>
  </extLst>
</workbook>
</file>

<file path=xl/sharedStrings.xml><?xml version="1.0" encoding="utf-8"?>
<sst xmlns="http://schemas.openxmlformats.org/spreadsheetml/2006/main" count="322" uniqueCount="142">
  <si>
    <t>ESPAÑOL</t>
  </si>
  <si>
    <t>(ENGLISH BELOW)</t>
  </si>
  <si>
    <t>PRE SALE  - 1st  Stage</t>
  </si>
  <si>
    <t xml:space="preserve"> FECHA DE ENTREGA</t>
  </si>
  <si>
    <t>Última Revisión:</t>
  </si>
  <si>
    <t>Unidad</t>
  </si>
  <si>
    <t>Áreas</t>
  </si>
  <si>
    <t>Precios</t>
  </si>
  <si>
    <t xml:space="preserve">Fase 1:  </t>
  </si>
  <si>
    <t xml:space="preserve">Fase 2:  </t>
  </si>
  <si>
    <t xml:space="preserve">Fase 3:  </t>
  </si>
  <si>
    <t>No.</t>
  </si>
  <si>
    <t>Estatus</t>
  </si>
  <si>
    <t>Solar Aprox.</t>
  </si>
  <si>
    <t>Habs</t>
  </si>
  <si>
    <t>Tipologia</t>
  </si>
  <si>
    <t>M2 Villa Aprox.</t>
  </si>
  <si>
    <t>Planes de pago de 12 meses</t>
  </si>
  <si>
    <t xml:space="preserve">Planes de pago de 18 meses </t>
  </si>
  <si>
    <t>0</t>
  </si>
  <si>
    <t>Separado</t>
  </si>
  <si>
    <t>B</t>
  </si>
  <si>
    <t>Entrega: Noviembre 2025</t>
  </si>
  <si>
    <t>Entrega: Julio 2026</t>
  </si>
  <si>
    <t>Entrega: Julio 2027</t>
  </si>
  <si>
    <t>1</t>
  </si>
  <si>
    <t>2</t>
  </si>
  <si>
    <t>PLAN DE PAGO STANDARD    25 % A LA FIRMA</t>
  </si>
  <si>
    <t>3</t>
  </si>
  <si>
    <t>TOTAL</t>
  </si>
  <si>
    <t>4</t>
  </si>
  <si>
    <t>SEPARA</t>
  </si>
  <si>
    <t>El pago de la reserva no es rembolsable y vigencia de 30 días hasta firma y pago inicial.</t>
  </si>
  <si>
    <t>5</t>
  </si>
  <si>
    <t>FIRMA DE CONTRATO</t>
  </si>
  <si>
    <t>Transcurrido ese período el comprador perderá el pleno derecho sobre la unidad reservada.</t>
  </si>
  <si>
    <t>6</t>
  </si>
  <si>
    <t>DURANTE LA OBRA</t>
  </si>
  <si>
    <t>7</t>
  </si>
  <si>
    <t>A</t>
  </si>
  <si>
    <t>ENTREGA</t>
  </si>
  <si>
    <t>R.O.I. ALDEA MACAO</t>
  </si>
  <si>
    <t>8</t>
  </si>
  <si>
    <t>9</t>
  </si>
  <si>
    <t>Extras:</t>
  </si>
  <si>
    <t>R.O.I Proyectado</t>
  </si>
  <si>
    <t>Villa</t>
  </si>
  <si>
    <t>10</t>
  </si>
  <si>
    <t>Piscina</t>
  </si>
  <si>
    <t>a determinar</t>
  </si>
  <si>
    <t>Precio Venta</t>
  </si>
  <si>
    <t>11</t>
  </si>
  <si>
    <t>C</t>
  </si>
  <si>
    <t>Placas Solares</t>
  </si>
  <si>
    <t>12</t>
  </si>
  <si>
    <t>Almacén/Area lavado</t>
  </si>
  <si>
    <t>Habitación de Servicio con baño</t>
  </si>
  <si>
    <t>Promedio por noche</t>
  </si>
  <si>
    <t>Amueblamiento y equipamiento (lista para rentar)</t>
  </si>
  <si>
    <t>Jardineria decorativa</t>
  </si>
  <si>
    <t>Automatizacion (sonido ambiental y camaras de seguridad)</t>
  </si>
  <si>
    <t>Ratio Ocupación</t>
  </si>
  <si>
    <t>Pre sale Plan  - 2nd Stage</t>
  </si>
  <si>
    <t>Ingreso Bruto Anual</t>
  </si>
  <si>
    <t xml:space="preserve"> DESCUENTOS por  PAGO MAYOR A LA FIRMA</t>
  </si>
  <si>
    <t>Fee Anual por programa de renta 25%</t>
  </si>
  <si>
    <t>Aprox. Costos Alojamiento</t>
  </si>
  <si>
    <t xml:space="preserve">Dto. de 1% del precio total, con pago del 50% a la firma </t>
  </si>
  <si>
    <t>Manto Anual Condominio</t>
  </si>
  <si>
    <t>F</t>
  </si>
  <si>
    <t>Agua, Gas, Wifi-Tv Cable</t>
  </si>
  <si>
    <t>E</t>
  </si>
  <si>
    <t>PLAN DE PAGO CON 50% A LA FIRMA</t>
  </si>
  <si>
    <t>Aprox. Costos Electricidad annual</t>
  </si>
  <si>
    <t>*60% menos con placas solares</t>
  </si>
  <si>
    <t>Mantenimiento de piscina</t>
  </si>
  <si>
    <t>Aprox. Ingreso Renta Anual</t>
  </si>
  <si>
    <t>L</t>
  </si>
  <si>
    <t>Aprox. Ingreso Renta Mensual</t>
  </si>
  <si>
    <t>Disponible</t>
  </si>
  <si>
    <t>R.O.I Neto</t>
  </si>
  <si>
    <t>K</t>
  </si>
  <si>
    <t>G</t>
  </si>
  <si>
    <t>H</t>
  </si>
  <si>
    <t>CONFOTUR</t>
  </si>
  <si>
    <t>En proceso de solicitud</t>
  </si>
  <si>
    <t>Pre sale Plan - 3er Stage</t>
  </si>
  <si>
    <t>Reservado</t>
  </si>
  <si>
    <t>M</t>
  </si>
  <si>
    <t>ENGLISH</t>
  </si>
  <si>
    <t>DELIVERY DATE</t>
  </si>
  <si>
    <t xml:space="preserve">Stage 1 y 2:  </t>
  </si>
  <si>
    <t xml:space="preserve">Stage 2:  </t>
  </si>
  <si>
    <t xml:space="preserve">Stage 3: </t>
  </si>
  <si>
    <t>Unit</t>
  </si>
  <si>
    <t>Lot size</t>
  </si>
  <si>
    <t>Rooms</t>
  </si>
  <si>
    <t>Price</t>
  </si>
  <si>
    <t>Villa Type</t>
  </si>
  <si>
    <t>Villa size M2</t>
  </si>
  <si>
    <t xml:space="preserve">Payment plans from 12 </t>
  </si>
  <si>
    <t xml:space="preserve">Payment plans from 18 months  </t>
  </si>
  <si>
    <t>Reserved</t>
  </si>
  <si>
    <t>Delivery date: November 2025</t>
  </si>
  <si>
    <t>Delivery date: July 2026</t>
  </si>
  <si>
    <t>Delivery date: Julio 2027</t>
  </si>
  <si>
    <t>STANDARD PAYMENT PLAN    25 % WITH SIGN</t>
  </si>
  <si>
    <t>SEPARATION</t>
  </si>
  <si>
    <t>The reservation payment is non-refundable and valid for 30 days until signature and initial payment.</t>
  </si>
  <si>
    <t>CONTRACT SIGN</t>
  </si>
  <si>
    <t>After this period, the buyer will lose the full right to the reserved unit.</t>
  </si>
  <si>
    <t>DURING CONSTRUCTION</t>
  </si>
  <si>
    <t>UPPON DELIVERY</t>
  </si>
  <si>
    <t>Projected R.O.I.</t>
  </si>
  <si>
    <t>Pool</t>
  </si>
  <si>
    <t>to determinate</t>
  </si>
  <si>
    <t>Sales Price</t>
  </si>
  <si>
    <t xml:space="preserve">Solar panels  </t>
  </si>
  <si>
    <t>Warehouse/laundry</t>
  </si>
  <si>
    <t>Service room + bathroom</t>
  </si>
  <si>
    <t>Aaverage per night</t>
  </si>
  <si>
    <t>Furniture + equipment (ready to rent)</t>
  </si>
  <si>
    <t>Gardening decorative</t>
  </si>
  <si>
    <t>Automation (ambiental sound and security cameras)</t>
  </si>
  <si>
    <t>Occupation Rate</t>
  </si>
  <si>
    <t>Annual Gross Income</t>
  </si>
  <si>
    <t>Discounts for higher payment at the time of signing</t>
  </si>
  <si>
    <t>Annual rental Fee Program 25%</t>
  </si>
  <si>
    <t>Lot size M2</t>
  </si>
  <si>
    <t xml:space="preserve">Aprox. HOA Costs </t>
  </si>
  <si>
    <t>1%  Discount over total price, in case payment  50% at the time of signing</t>
  </si>
  <si>
    <t>Annual Condo Maintenance</t>
  </si>
  <si>
    <t>Water Suplly, Gas, Wifi-TV Cable</t>
  </si>
  <si>
    <t>PAYMENT PLAN  WITH 50% AT CONTRACT SIGN</t>
  </si>
  <si>
    <t>Aprox. Annual Electricity Costs</t>
  </si>
  <si>
    <t>*60% minus with solar panels</t>
  </si>
  <si>
    <t>Pool Maintenance</t>
  </si>
  <si>
    <t>Aprox. Annual Rental Income</t>
  </si>
  <si>
    <t>Available</t>
  </si>
  <si>
    <t>Aprox. Monthly Rental Income</t>
  </si>
  <si>
    <t>Annual R.O.I. Net</t>
  </si>
  <si>
    <t xml:space="preserve">car Parking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</si>
</sst>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_-&quot;$&quot;* #,##0.00_-;\-&quot;$&quot;* #,##0.00_-;_-&quot;$&quot;* &quot;-&quot;??_-;_-@"/>
    <numFmt numFmtId="166" formatCode="&quot;$&quot;#,##0.00"/>
    <numFmt numFmtId="167" formatCode="mmm yyyy"/>
  </numFmts>
  <fonts count="19">
    <font>
      <sz val="11.0"/>
      <color theme="1"/>
      <name val="Calibri"/>
      <scheme val="minor"/>
    </font>
    <font>
      <sz val="9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color theme="0"/>
      <name val="Calibri"/>
      <scheme val="minor"/>
    </font>
    <font>
      <b/>
      <sz val="24.0"/>
      <color theme="1"/>
      <name val="Calibri"/>
      <scheme val="minor"/>
    </font>
    <font>
      <color theme="1"/>
      <name val="Calibri"/>
      <scheme val="minor"/>
    </font>
    <font>
      <sz val="24.0"/>
      <color theme="1"/>
      <name val="Calibri"/>
      <scheme val="minor"/>
    </font>
    <font>
      <b/>
      <sz val="11.0"/>
      <color theme="1"/>
      <name val="Raleway"/>
    </font>
    <font>
      <color theme="1"/>
      <name val="Raleway"/>
    </font>
    <font>
      <sz val="11.0"/>
      <color theme="1"/>
      <name val="Raleway"/>
    </font>
    <font>
      <sz val="11.0"/>
      <color rgb="FF000000"/>
      <name val="Raleway"/>
    </font>
    <font>
      <b/>
      <sz val="11.0"/>
      <color theme="0"/>
      <name val="Raleway"/>
    </font>
    <font>
      <color theme="0"/>
      <name val="Raleway"/>
    </font>
    <font>
      <b/>
      <color theme="1"/>
      <name val="Raleway"/>
    </font>
    <font>
      <sz val="11.0"/>
      <color theme="0"/>
      <name val="Raleway"/>
    </font>
    <font>
      <b/>
      <sz val="11.0"/>
      <color rgb="FF000000"/>
      <name val="Raleway"/>
    </font>
    <font>
      <sz val="11.0"/>
      <color rgb="FF000000"/>
      <name val="Calibri"/>
    </font>
    <font>
      <sz val="11.0"/>
      <color rgb="FFFF0000"/>
      <name val="Raleway"/>
    </font>
  </fonts>
  <fills count="13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D7E6B"/>
        <bgColor rgb="FFDD7E6B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1C232"/>
        <bgColor rgb="FFF1C232"/>
      </patternFill>
    </fill>
    <fill>
      <patternFill patternType="solid">
        <fgColor rgb="FFEA9999"/>
        <bgColor rgb="FFEA9999"/>
      </patternFill>
    </fill>
    <fill>
      <patternFill patternType="solid">
        <fgColor rgb="FFF2F2F2"/>
        <bgColor rgb="FFF2F2F2"/>
      </patternFill>
    </fill>
    <fill>
      <patternFill patternType="solid">
        <fgColor theme="7"/>
        <bgColor theme="7"/>
      </patternFill>
    </fill>
    <fill>
      <patternFill patternType="solid">
        <fgColor rgb="FFB6D7A8"/>
        <bgColor rgb="FFB6D7A8"/>
      </patternFill>
    </fill>
    <fill>
      <patternFill patternType="solid">
        <fgColor theme="9"/>
        <bgColor theme="9"/>
      </patternFill>
    </fill>
  </fills>
  <borders count="14">
    <border/>
    <border>
      <right/>
      <top/>
      <bottom/>
    </border>
    <border>
      <left/>
      <right/>
      <top/>
      <bottom/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/>
    </border>
    <border>
      <left/>
      <bottom/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2" fontId="3" numFmtId="0" xfId="0" applyFill="1" applyFont="1"/>
    <xf borderId="0" fillId="0" fontId="4" numFmtId="0" xfId="0" applyFont="1"/>
    <xf borderId="0" fillId="0" fontId="3" numFmtId="14" xfId="0" applyAlignment="1" applyFont="1" applyNumberFormat="1">
      <alignment readingOrder="0"/>
    </xf>
    <xf borderId="0" fillId="3" fontId="5" numFmtId="0" xfId="0" applyAlignment="1" applyFill="1" applyFont="1">
      <alignment readingOrder="0"/>
    </xf>
    <xf borderId="0" fillId="3" fontId="6" numFmtId="0" xfId="0" applyFont="1"/>
    <xf borderId="0" fillId="3" fontId="7" numFmtId="0" xfId="0" applyAlignment="1" applyFont="1">
      <alignment readingOrder="0"/>
    </xf>
    <xf borderId="0" fillId="3" fontId="4" numFmtId="0" xfId="0" applyFont="1"/>
    <xf borderId="0" fillId="2" fontId="6" numFmtId="0" xfId="0" applyFont="1"/>
    <xf borderId="0" fillId="2" fontId="8" numFmtId="0" xfId="0" applyAlignment="1" applyFont="1">
      <alignment readingOrder="0"/>
    </xf>
    <xf borderId="0" fillId="2" fontId="9" numFmtId="0" xfId="0" applyFont="1"/>
    <xf borderId="0" fillId="2" fontId="10" numFmtId="0" xfId="0" applyAlignment="1" applyFont="1">
      <alignment readingOrder="0"/>
    </xf>
    <xf borderId="0" fillId="2" fontId="10" numFmtId="0" xfId="0" applyFont="1"/>
    <xf borderId="0" fillId="2" fontId="4" numFmtId="0" xfId="0" applyFont="1"/>
    <xf borderId="0" fillId="2" fontId="11" numFmtId="164" xfId="0" applyAlignment="1" applyFont="1" applyNumberFormat="1">
      <alignment horizontal="right" readingOrder="0" shrinkToFit="0" vertical="bottom" wrapText="0"/>
    </xf>
    <xf borderId="0" fillId="4" fontId="8" numFmtId="0" xfId="0" applyAlignment="1" applyFill="1" applyFont="1">
      <alignment readingOrder="0"/>
    </xf>
    <xf borderId="0" fillId="4" fontId="9" numFmtId="0" xfId="0" applyFont="1"/>
    <xf borderId="0" fillId="4" fontId="10" numFmtId="0" xfId="0" applyAlignment="1" applyFont="1">
      <alignment readingOrder="0"/>
    </xf>
    <xf borderId="1" fillId="4" fontId="10" numFmtId="0" xfId="0" applyBorder="1" applyFont="1"/>
    <xf borderId="2" fillId="4" fontId="10" numFmtId="0" xfId="0" applyBorder="1" applyFont="1"/>
    <xf borderId="3" fillId="0" fontId="8" numFmtId="0" xfId="0" applyAlignment="1" applyBorder="1" applyFont="1">
      <alignment readingOrder="0"/>
    </xf>
    <xf borderId="0" fillId="0" fontId="9" numFmtId="0" xfId="0" applyFont="1"/>
    <xf borderId="0" fillId="0" fontId="11" numFmtId="164" xfId="0" applyAlignment="1" applyFont="1" applyNumberFormat="1">
      <alignment horizontal="right" readingOrder="0" shrinkToFit="0" vertical="bottom" wrapText="0"/>
    </xf>
    <xf borderId="0" fillId="2" fontId="12" numFmtId="0" xfId="0" applyAlignment="1" applyFont="1">
      <alignment readingOrder="0"/>
    </xf>
    <xf borderId="0" fillId="0" fontId="8" numFmtId="0" xfId="0" applyAlignment="1" applyFont="1">
      <alignment readingOrder="0"/>
    </xf>
    <xf borderId="0" fillId="2" fontId="13" numFmtId="0" xfId="0" applyFont="1"/>
    <xf borderId="0" fillId="0" fontId="14" numFmtId="0" xfId="0" applyAlignment="1" applyFont="1">
      <alignment readingOrder="0"/>
    </xf>
    <xf borderId="2" fillId="2" fontId="10" numFmtId="0" xfId="0" applyBorder="1" applyFont="1"/>
    <xf borderId="0" fillId="0" fontId="3" numFmtId="0" xfId="0" applyAlignment="1" applyFont="1">
      <alignment vertical="bottom"/>
    </xf>
    <xf borderId="0" fillId="5" fontId="3" numFmtId="0" xfId="0" applyAlignment="1" applyFill="1" applyFont="1">
      <alignment vertical="bottom"/>
    </xf>
    <xf borderId="0" fillId="0" fontId="9" numFmtId="0" xfId="0" applyAlignment="1" applyFont="1">
      <alignment readingOrder="0"/>
    </xf>
    <xf borderId="0" fillId="0" fontId="11" numFmtId="0" xfId="0" applyAlignment="1" applyFont="1">
      <alignment horizontal="center" readingOrder="0" vertical="bottom"/>
    </xf>
    <xf borderId="0" fillId="2" fontId="13" numFmtId="0" xfId="0" applyAlignment="1" applyFont="1">
      <alignment readingOrder="0"/>
    </xf>
    <xf borderId="0" fillId="6" fontId="11" numFmtId="49" xfId="0" applyAlignment="1" applyFill="1" applyFont="1" applyNumberFormat="1">
      <alignment readingOrder="0" shrinkToFit="0" vertical="bottom" wrapText="0"/>
    </xf>
    <xf borderId="0" fillId="6" fontId="11" numFmtId="0" xfId="0" applyAlignment="1" applyFont="1">
      <alignment readingOrder="0" shrinkToFit="0" vertical="bottom" wrapText="0"/>
    </xf>
    <xf borderId="0" fillId="6" fontId="11" numFmtId="0" xfId="0" applyAlignment="1" applyFont="1">
      <alignment horizontal="right" readingOrder="0" shrinkToFit="0" vertical="bottom" wrapText="0"/>
    </xf>
    <xf borderId="0" fillId="6" fontId="11" numFmtId="165" xfId="0" applyAlignment="1" applyFont="1" applyNumberFormat="1">
      <alignment readingOrder="0" shrinkToFit="0" vertical="bottom" wrapText="0"/>
    </xf>
    <xf borderId="0" fillId="6" fontId="11" numFmtId="165" xfId="0" applyAlignment="1" applyFont="1" applyNumberFormat="1">
      <alignment horizontal="center" readingOrder="0" shrinkToFit="0" vertical="bottom" wrapText="0"/>
    </xf>
    <xf borderId="0" fillId="6" fontId="11" numFmtId="0" xfId="0" applyAlignment="1" applyFont="1">
      <alignment horizontal="center" readingOrder="0" vertical="bottom"/>
    </xf>
    <xf borderId="4" fillId="7" fontId="9" numFmtId="0" xfId="0" applyBorder="1" applyFill="1" applyFont="1"/>
    <xf borderId="5" fillId="7" fontId="10" numFmtId="9" xfId="0" applyAlignment="1" applyBorder="1" applyFont="1" applyNumberFormat="1">
      <alignment horizontal="left"/>
    </xf>
    <xf borderId="6" fillId="7" fontId="10" numFmtId="165" xfId="0" applyAlignment="1" applyBorder="1" applyFont="1" applyNumberFormat="1">
      <alignment readingOrder="0"/>
    </xf>
    <xf borderId="7" fillId="0" fontId="9" numFmtId="0" xfId="0" applyBorder="1" applyFont="1"/>
    <xf borderId="0" fillId="0" fontId="10" numFmtId="0" xfId="0" applyAlignment="1" applyFont="1">
      <alignment horizontal="left"/>
    </xf>
    <xf borderId="8" fillId="0" fontId="10" numFmtId="165" xfId="0" applyBorder="1" applyFont="1" applyNumberFormat="1"/>
    <xf borderId="9" fillId="0" fontId="9" numFmtId="0" xfId="0" applyBorder="1" applyFont="1"/>
    <xf borderId="9" fillId="0" fontId="10" numFmtId="9" xfId="0" applyAlignment="1" applyBorder="1" applyFont="1" applyNumberFormat="1">
      <alignment horizontal="left" readingOrder="0"/>
    </xf>
    <xf borderId="9" fillId="0" fontId="10" numFmtId="165" xfId="0" applyBorder="1" applyFont="1" applyNumberFormat="1"/>
    <xf borderId="0" fillId="5" fontId="11" numFmtId="0" xfId="0" applyAlignment="1" applyFont="1">
      <alignment horizontal="left" readingOrder="0"/>
    </xf>
    <xf borderId="9" fillId="0" fontId="10" numFmtId="9" xfId="0" applyAlignment="1" applyBorder="1" applyFont="1" applyNumberFormat="1">
      <alignment horizontal="left"/>
    </xf>
    <xf borderId="0" fillId="3" fontId="8" numFmtId="0" xfId="0" applyAlignment="1" applyFont="1">
      <alignment readingOrder="0" vertical="bottom"/>
    </xf>
    <xf borderId="10" fillId="0" fontId="3" numFmtId="0" xfId="0" applyAlignment="1" applyBorder="1" applyFont="1">
      <alignment vertical="bottom"/>
    </xf>
    <xf borderId="0" fillId="2" fontId="12" numFmtId="0" xfId="0" applyFont="1"/>
    <xf borderId="0" fillId="8" fontId="8" numFmtId="0" xfId="0" applyFill="1" applyFont="1"/>
    <xf borderId="0" fillId="8" fontId="9" numFmtId="0" xfId="0" applyFont="1"/>
    <xf borderId="11" fillId="9" fontId="10" numFmtId="0" xfId="0" applyAlignment="1" applyBorder="1" applyFill="1" applyFont="1">
      <alignment vertical="bottom"/>
    </xf>
    <xf borderId="0" fillId="9" fontId="10" numFmtId="0" xfId="0" applyAlignment="1" applyFont="1">
      <alignment vertical="bottom"/>
    </xf>
    <xf borderId="0" fillId="9" fontId="10" numFmtId="0" xfId="0" applyAlignment="1" applyFont="1">
      <alignment horizontal="center" vertical="bottom"/>
    </xf>
    <xf borderId="0" fillId="2" fontId="9" numFmtId="0" xfId="0" applyAlignment="1" applyFont="1">
      <alignment readingOrder="0"/>
    </xf>
    <xf borderId="0" fillId="2" fontId="10" numFmtId="165" xfId="0" applyAlignment="1" applyFont="1" applyNumberFormat="1">
      <alignment readingOrder="0"/>
    </xf>
    <xf borderId="0" fillId="3" fontId="10" numFmtId="165" xfId="0" applyAlignment="1" applyFont="1" applyNumberFormat="1">
      <alignment horizontal="right" readingOrder="0" vertical="bottom"/>
    </xf>
    <xf borderId="0" fillId="0" fontId="10" numFmtId="0" xfId="0" applyAlignment="1" applyFont="1">
      <alignment vertical="bottom"/>
    </xf>
    <xf borderId="0" fillId="0" fontId="10" numFmtId="165" xfId="0" applyAlignment="1" applyFont="1" applyNumberFormat="1">
      <alignment horizontal="right" vertical="bottom"/>
    </xf>
    <xf borderId="0" fillId="0" fontId="10" numFmtId="165" xfId="0" applyAlignment="1" applyFont="1" applyNumberFormat="1">
      <alignment horizontal="right" readingOrder="0" vertical="bottom"/>
    </xf>
    <xf borderId="0" fillId="0" fontId="8" numFmtId="165" xfId="0" applyFont="1" applyNumberFormat="1"/>
    <xf borderId="2" fillId="2" fontId="15" numFmtId="0" xfId="0" applyAlignment="1" applyBorder="1" applyFont="1">
      <alignment readingOrder="0"/>
    </xf>
    <xf borderId="0" fillId="0" fontId="8" numFmtId="0" xfId="0" applyFont="1"/>
    <xf borderId="0" fillId="2" fontId="8" numFmtId="0" xfId="0" applyFont="1"/>
    <xf borderId="2" fillId="2" fontId="10" numFmtId="0" xfId="0" applyAlignment="1" applyBorder="1" applyFont="1">
      <alignment readingOrder="0"/>
    </xf>
    <xf borderId="0" fillId="0" fontId="10" numFmtId="9" xfId="0" applyAlignment="1" applyFont="1" applyNumberFormat="1">
      <alignment horizontal="right" readingOrder="0" vertical="bottom"/>
    </xf>
    <xf borderId="0" fillId="3" fontId="10" numFmtId="165" xfId="0" applyAlignment="1" applyFont="1" applyNumberFormat="1">
      <alignment horizontal="right" vertical="bottom"/>
    </xf>
    <xf borderId="0" fillId="6" fontId="11" numFmtId="0" xfId="0" applyAlignment="1" applyFont="1">
      <alignment horizontal="left" readingOrder="0" vertical="bottom"/>
    </xf>
    <xf borderId="0" fillId="6" fontId="11" numFmtId="0" xfId="0" applyAlignment="1" applyFont="1">
      <alignment horizontal="right" readingOrder="0" vertical="bottom"/>
    </xf>
    <xf borderId="0" fillId="6" fontId="11" numFmtId="166" xfId="0" applyAlignment="1" applyFont="1" applyNumberFormat="1">
      <alignment horizontal="right" readingOrder="0" vertical="bottom"/>
    </xf>
    <xf borderId="4" fillId="10" fontId="10" numFmtId="9" xfId="0" applyAlignment="1" applyBorder="1" applyFill="1" applyFont="1" applyNumberFormat="1">
      <alignment horizontal="left"/>
    </xf>
    <xf borderId="6" fillId="10" fontId="10" numFmtId="165" xfId="0" applyBorder="1" applyFont="1" applyNumberFormat="1"/>
    <xf borderId="0" fillId="2" fontId="15" numFmtId="9" xfId="0" applyAlignment="1" applyFont="1" applyNumberFormat="1">
      <alignment horizontal="left"/>
    </xf>
    <xf borderId="7" fillId="0" fontId="10" numFmtId="0" xfId="0" applyAlignment="1" applyBorder="1" applyFont="1">
      <alignment horizontal="left"/>
    </xf>
    <xf borderId="0" fillId="0" fontId="6" numFmtId="2" xfId="0" applyAlignment="1" applyFont="1" applyNumberFormat="1">
      <alignment readingOrder="0"/>
    </xf>
    <xf borderId="0" fillId="2" fontId="10" numFmtId="9" xfId="0" applyAlignment="1" applyFont="1" applyNumberFormat="1">
      <alignment horizontal="left"/>
    </xf>
    <xf borderId="0" fillId="2" fontId="10" numFmtId="165" xfId="0" applyFont="1" applyNumberFormat="1"/>
    <xf borderId="0" fillId="2" fontId="15" numFmtId="0" xfId="0" applyAlignment="1" applyFont="1">
      <alignment horizontal="left"/>
    </xf>
    <xf borderId="7" fillId="0" fontId="10" numFmtId="9" xfId="0" applyAlignment="1" applyBorder="1" applyFont="1" applyNumberFormat="1">
      <alignment horizontal="left" readingOrder="0"/>
    </xf>
    <xf borderId="0" fillId="0" fontId="10" numFmtId="165" xfId="0" applyFont="1" applyNumberFormat="1"/>
    <xf borderId="0" fillId="11" fontId="11" numFmtId="0" xfId="0" applyAlignment="1" applyFill="1" applyFont="1">
      <alignment horizontal="left" readingOrder="0" vertical="bottom"/>
    </xf>
    <xf borderId="0" fillId="11" fontId="11" numFmtId="0" xfId="0" applyAlignment="1" applyFont="1">
      <alignment readingOrder="0" vertical="bottom"/>
    </xf>
    <xf borderId="0" fillId="11" fontId="11" numFmtId="0" xfId="0" applyAlignment="1" applyFont="1">
      <alignment horizontal="right" readingOrder="0" vertical="bottom"/>
    </xf>
    <xf borderId="0" fillId="11" fontId="11" numFmtId="166" xfId="0" applyAlignment="1" applyFont="1" applyNumberFormat="1">
      <alignment horizontal="right" readingOrder="0" vertical="bottom"/>
    </xf>
    <xf borderId="0" fillId="11" fontId="11" numFmtId="0" xfId="0" applyAlignment="1" applyFont="1">
      <alignment horizontal="center" readingOrder="0" vertical="bottom"/>
    </xf>
    <xf borderId="0" fillId="2" fontId="15" numFmtId="9" xfId="0" applyAlignment="1" applyFont="1" applyNumberFormat="1">
      <alignment horizontal="left" readingOrder="0"/>
    </xf>
    <xf borderId="0" fillId="0" fontId="10" numFmtId="9" xfId="0" applyAlignment="1" applyFont="1" applyNumberFormat="1">
      <alignment horizontal="left" readingOrder="0"/>
    </xf>
    <xf borderId="0" fillId="12" fontId="8" numFmtId="9" xfId="0" applyAlignment="1" applyFill="1" applyFont="1" applyNumberFormat="1">
      <alignment horizontal="right" vertical="bottom"/>
    </xf>
    <xf borderId="12" fillId="0" fontId="10" numFmtId="9" xfId="0" applyAlignment="1" applyBorder="1" applyFont="1" applyNumberFormat="1">
      <alignment horizontal="left" readingOrder="0"/>
    </xf>
    <xf borderId="13" fillId="0" fontId="10" numFmtId="165" xfId="0" applyBorder="1" applyFont="1" applyNumberFormat="1"/>
    <xf borderId="0" fillId="0" fontId="10" numFmtId="4" xfId="0" applyAlignment="1" applyFont="1" applyNumberFormat="1">
      <alignment horizontal="left" readingOrder="0"/>
    </xf>
    <xf borderId="0" fillId="0" fontId="10" numFmtId="4" xfId="0" applyAlignment="1" applyFont="1" applyNumberFormat="1">
      <alignment readingOrder="0"/>
    </xf>
    <xf borderId="0" fillId="0" fontId="11" numFmtId="9" xfId="0" applyAlignment="1" applyFont="1" applyNumberFormat="1">
      <alignment horizontal="left" readingOrder="0" shrinkToFit="0" vertical="bottom" wrapText="0"/>
    </xf>
    <xf borderId="0" fillId="0" fontId="11" numFmtId="166" xfId="0" applyAlignment="1" applyFont="1" applyNumberFormat="1">
      <alignment readingOrder="0" shrinkToFit="0" vertical="bottom" wrapText="0"/>
    </xf>
    <xf borderId="0" fillId="0" fontId="11" numFmtId="0" xfId="0" applyAlignment="1" applyFont="1">
      <alignment horizontal="left" shrinkToFit="0" vertical="bottom" wrapText="0"/>
    </xf>
    <xf borderId="2" fillId="2" fontId="10" numFmtId="49" xfId="0" applyAlignment="1" applyBorder="1" applyFont="1" applyNumberFormat="1">
      <alignment readingOrder="0"/>
    </xf>
    <xf borderId="0" fillId="2" fontId="11" numFmtId="0" xfId="0" applyAlignment="1" applyFont="1">
      <alignment readingOrder="0" shrinkToFit="0" vertical="bottom" wrapText="0"/>
    </xf>
    <xf borderId="2" fillId="2" fontId="10" numFmtId="165" xfId="0" applyAlignment="1" applyBorder="1" applyFont="1" applyNumberFormat="1">
      <alignment readingOrder="0"/>
    </xf>
    <xf borderId="0" fillId="0" fontId="3" numFmtId="0" xfId="0" applyAlignment="1" applyFont="1">
      <alignment readingOrder="0" vertical="bottom"/>
    </xf>
    <xf borderId="0" fillId="0" fontId="10" numFmtId="0" xfId="0" applyAlignment="1" applyFont="1">
      <alignment horizontal="center"/>
    </xf>
    <xf borderId="0" fillId="4" fontId="16" numFmtId="0" xfId="0" applyAlignment="1" applyFont="1">
      <alignment readingOrder="0" shrinkToFit="0" wrapText="0"/>
    </xf>
    <xf borderId="0" fillId="4" fontId="17" numFmtId="0" xfId="0" applyAlignment="1" applyFont="1">
      <alignment vertical="bottom"/>
    </xf>
    <xf borderId="0" fillId="4" fontId="17" numFmtId="0" xfId="0" applyAlignment="1" applyFont="1">
      <alignment vertical="bottom"/>
    </xf>
    <xf borderId="0" fillId="4" fontId="17" numFmtId="165" xfId="0" applyAlignment="1" applyFont="1" applyNumberFormat="1">
      <alignment vertical="bottom"/>
    </xf>
    <xf borderId="0" fillId="0" fontId="17" numFmtId="0" xfId="0" applyAlignment="1" applyFont="1">
      <alignment vertical="bottom"/>
    </xf>
    <xf borderId="0" fillId="0" fontId="17" numFmtId="0" xfId="0" applyAlignment="1" applyFont="1">
      <alignment vertical="bottom"/>
    </xf>
    <xf borderId="0" fillId="0" fontId="17" numFmtId="165" xfId="0" applyAlignment="1" applyFont="1" applyNumberFormat="1">
      <alignment vertical="bottom"/>
    </xf>
    <xf borderId="0" fillId="0" fontId="17" numFmtId="0" xfId="0" applyAlignment="1" applyFont="1">
      <alignment horizontal="center" shrinkToFit="0" vertical="bottom" wrapText="0"/>
    </xf>
    <xf borderId="0" fillId="0" fontId="17" numFmtId="0" xfId="0" applyAlignment="1" applyFont="1">
      <alignment shrinkToFit="0" vertical="bottom" wrapText="0"/>
    </xf>
    <xf borderId="0" fillId="0" fontId="15" numFmtId="9" xfId="0" applyAlignment="1" applyFont="1" applyNumberFormat="1">
      <alignment horizontal="left" readingOrder="0"/>
    </xf>
    <xf borderId="0" fillId="0" fontId="3" numFmtId="9" xfId="0" applyFont="1" applyNumberFormat="1"/>
    <xf borderId="0" fillId="0" fontId="6" numFmtId="9" xfId="0" applyAlignment="1" applyFont="1" applyNumberFormat="1">
      <alignment readingOrder="0"/>
    </xf>
    <xf borderId="0" fillId="0" fontId="15" numFmtId="0" xfId="0" applyAlignment="1" applyFont="1">
      <alignment shrinkToFit="0" vertical="bottom" wrapText="0"/>
    </xf>
    <xf borderId="0" fillId="0" fontId="11" numFmtId="0" xfId="0" applyAlignment="1" applyFont="1">
      <alignment shrinkToFit="0" vertical="bottom" wrapText="0"/>
    </xf>
    <xf borderId="0" fillId="0" fontId="11" numFmtId="9" xfId="0" applyAlignment="1" applyFont="1" applyNumberFormat="1">
      <alignment shrinkToFit="0" vertical="bottom" wrapText="0"/>
    </xf>
    <xf borderId="0" fillId="0" fontId="16" numFmtId="0" xfId="0" applyAlignment="1" applyFont="1">
      <alignment readingOrder="0" shrinkToFit="0" vertical="bottom" wrapText="0"/>
    </xf>
    <xf borderId="0" fillId="6" fontId="11" numFmtId="0" xfId="0" applyAlignment="1" applyFont="1">
      <alignment readingOrder="0" vertical="bottom"/>
    </xf>
    <xf borderId="0" fillId="0" fontId="11" numFmtId="165" xfId="0" applyAlignment="1" applyFont="1" applyNumberFormat="1">
      <alignment shrinkToFit="0" vertical="bottom" wrapText="0"/>
    </xf>
    <xf borderId="0" fillId="0" fontId="15" numFmtId="0" xfId="0" applyAlignment="1" applyFont="1">
      <alignment readingOrder="0" shrinkToFit="0" vertical="bottom" wrapText="0"/>
    </xf>
    <xf borderId="0" fillId="0" fontId="11" numFmtId="0" xfId="0" applyAlignment="1" applyFont="1">
      <alignment readingOrder="0" shrinkToFit="0" vertical="bottom" wrapText="0"/>
    </xf>
    <xf borderId="0" fillId="0" fontId="15" numFmtId="9" xfId="0" applyAlignment="1" applyFont="1" applyNumberFormat="1">
      <alignment horizontal="left" readingOrder="0" shrinkToFit="0" vertical="bottom" wrapText="0"/>
    </xf>
    <xf borderId="0" fillId="0" fontId="15" numFmtId="0" xfId="0" applyAlignment="1" applyFont="1">
      <alignment horizontal="left" shrinkToFit="0" vertical="bottom" wrapText="0"/>
    </xf>
    <xf borderId="0" fillId="2" fontId="11" numFmtId="0" xfId="0" applyAlignment="1" applyFont="1">
      <alignment horizontal="left" readingOrder="0" vertical="bottom"/>
    </xf>
    <xf borderId="0" fillId="2" fontId="11" numFmtId="0" xfId="0" applyAlignment="1" applyFont="1">
      <alignment readingOrder="0" vertical="bottom"/>
    </xf>
    <xf borderId="0" fillId="2" fontId="11" numFmtId="0" xfId="0" applyAlignment="1" applyFont="1">
      <alignment horizontal="right" readingOrder="0" vertical="bottom"/>
    </xf>
    <xf borderId="0" fillId="2" fontId="11" numFmtId="166" xfId="0" applyAlignment="1" applyFont="1" applyNumberFormat="1">
      <alignment horizontal="right" readingOrder="0" vertical="bottom"/>
    </xf>
    <xf borderId="0" fillId="2" fontId="11" numFmtId="0" xfId="0" applyAlignment="1" applyFont="1">
      <alignment horizontal="center" readingOrder="0" vertical="bottom"/>
    </xf>
    <xf borderId="0" fillId="0" fontId="12" numFmtId="0" xfId="0" applyAlignment="1" applyFont="1">
      <alignment readingOrder="0"/>
    </xf>
    <xf borderId="0" fillId="0" fontId="9" numFmtId="0" xfId="0" applyAlignment="1" applyFont="1">
      <alignment horizontal="left"/>
    </xf>
    <xf borderId="0" fillId="0" fontId="9" numFmtId="0" xfId="0" applyAlignment="1" applyFont="1">
      <alignment horizontal="right" readingOrder="0"/>
    </xf>
    <xf borderId="0" fillId="0" fontId="9" numFmtId="167" xfId="0" applyAlignment="1" applyFont="1" applyNumberFormat="1">
      <alignment readingOrder="0"/>
    </xf>
    <xf borderId="7" fillId="0" fontId="9" numFmtId="0" xfId="0" applyAlignment="1" applyBorder="1" applyFont="1">
      <alignment readingOrder="0"/>
    </xf>
    <xf borderId="9" fillId="0" fontId="9" numFmtId="0" xfId="0" applyAlignment="1" applyBorder="1" applyFont="1">
      <alignment readingOrder="0"/>
    </xf>
    <xf borderId="0" fillId="3" fontId="3" numFmtId="0" xfId="0" applyAlignment="1" applyFont="1">
      <alignment vertical="bottom"/>
    </xf>
    <xf borderId="0" fillId="2" fontId="10" numFmtId="0" xfId="0" applyAlignment="1" applyFont="1">
      <alignment horizontal="center" vertical="bottom"/>
    </xf>
    <xf borderId="0" fillId="5" fontId="3" numFmtId="165" xfId="0" applyAlignment="1" applyFont="1" applyNumberFormat="1">
      <alignment vertical="bottom"/>
    </xf>
    <xf borderId="0" fillId="2" fontId="10" numFmtId="165" xfId="0" applyAlignment="1" applyFont="1" applyNumberFormat="1">
      <alignment horizontal="right" readingOrder="0" vertical="bottom"/>
    </xf>
    <xf borderId="0" fillId="2" fontId="10" numFmtId="165" xfId="0" applyAlignment="1" applyFont="1" applyNumberFormat="1">
      <alignment horizontal="right" vertical="bottom"/>
    </xf>
    <xf borderId="0" fillId="0" fontId="3" numFmtId="165" xfId="0" applyAlignment="1" applyFont="1" applyNumberFormat="1">
      <alignment vertical="bottom"/>
    </xf>
    <xf borderId="0" fillId="5" fontId="3" numFmtId="9" xfId="0" applyAlignment="1" applyFont="1" applyNumberFormat="1">
      <alignment vertical="bottom"/>
    </xf>
    <xf borderId="0" fillId="2" fontId="10" numFmtId="9" xfId="0" applyAlignment="1" applyFont="1" applyNumberFormat="1">
      <alignment horizontal="right" readingOrder="0" vertical="bottom"/>
    </xf>
    <xf borderId="0" fillId="5" fontId="6" numFmtId="0" xfId="0" applyFont="1"/>
    <xf borderId="0" fillId="5" fontId="11" numFmtId="166" xfId="0" applyAlignment="1" applyFont="1" applyNumberFormat="1">
      <alignment horizontal="right" readingOrder="0" vertical="bottom"/>
    </xf>
    <xf borderId="0" fillId="5" fontId="18" numFmtId="166" xfId="0" applyAlignment="1" applyFont="1" applyNumberFormat="1">
      <alignment horizontal="right" readingOrder="0" vertical="bottom"/>
    </xf>
    <xf borderId="0" fillId="11" fontId="11" numFmtId="0" xfId="0" applyAlignment="1" applyFont="1">
      <alignment readingOrder="0" shrinkToFit="0" vertical="bottom" wrapText="0"/>
    </xf>
    <xf borderId="0" fillId="0" fontId="3" numFmtId="10" xfId="0" applyAlignment="1" applyFont="1" applyNumberFormat="1">
      <alignment vertical="bottom"/>
    </xf>
    <xf borderId="0" fillId="2" fontId="8" numFmtId="9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4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0</xdr:colOff>
      <xdr:row>7</xdr:row>
      <xdr:rowOff>47625</xdr:rowOff>
    </xdr:from>
    <xdr:ext cx="0" cy="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54</xdr:row>
      <xdr:rowOff>180975</xdr:rowOff>
    </xdr:from>
    <xdr:ext cx="6315075" cy="4476750"/>
    <xdr:pic>
      <xdr:nvPicPr>
        <xdr:cNvPr id="0" name="image2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133</xdr:row>
      <xdr:rowOff>9525</xdr:rowOff>
    </xdr:from>
    <xdr:ext cx="6353175" cy="4476750"/>
    <xdr:pic>
      <xdr:nvPicPr>
        <xdr:cNvPr id="0" name="image2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819150</xdr:colOff>
      <xdr:row>55</xdr:row>
      <xdr:rowOff>171450</xdr:rowOff>
    </xdr:from>
    <xdr:ext cx="6353175" cy="4152900"/>
    <xdr:pic>
      <xdr:nvPicPr>
        <xdr:cNvPr id="0" name="image4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209550</xdr:colOff>
      <xdr:row>133</xdr:row>
      <xdr:rowOff>85725</xdr:rowOff>
    </xdr:from>
    <xdr:ext cx="6962775" cy="4524375"/>
    <xdr:pic>
      <xdr:nvPicPr>
        <xdr:cNvPr id="0" name="image4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648575" cy="11172825"/>
    <xdr:pic>
      <xdr:nvPicPr>
        <xdr:cNvPr id="0" name="image3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4.29"/>
    <col customWidth="1" min="2" max="2" width="13.0"/>
    <col customWidth="1" min="3" max="3" width="17.29"/>
    <col customWidth="1" min="4" max="4" width="15.14"/>
    <col customWidth="1" min="5" max="5" width="12.43"/>
    <col customWidth="1" min="6" max="6" width="14.14"/>
    <col customWidth="1" min="7" max="7" width="12.29"/>
    <col customWidth="1" min="8" max="8" width="15.29"/>
    <col customWidth="1" min="9" max="9" width="4.71"/>
    <col customWidth="1" min="10" max="10" width="30.0"/>
    <col customWidth="1" min="11" max="11" width="28.71"/>
    <col customWidth="1" min="12" max="12" width="15.43"/>
    <col customWidth="1" min="13" max="13" width="17.57"/>
    <col customWidth="1" min="14" max="14" width="20.14"/>
    <col customWidth="1" min="15" max="15" width="4.29"/>
    <col customWidth="1" min="16" max="16" width="6.0"/>
    <col customWidth="1" min="17" max="17" width="37.0"/>
    <col customWidth="1" min="18" max="18" width="8.71"/>
    <col customWidth="1" min="19" max="19" width="24.43"/>
    <col customWidth="1" min="20" max="20" width="18.43"/>
    <col customWidth="1" min="21" max="27" width="8.71"/>
  </cols>
  <sheetData>
    <row r="1" ht="14.25" customHeight="1">
      <c r="A1" s="1"/>
      <c r="B1" s="2"/>
      <c r="D1" s="3"/>
      <c r="E1" s="4"/>
      <c r="F1" s="4"/>
      <c r="G1" s="4"/>
      <c r="H1" s="2"/>
      <c r="I1" s="5"/>
      <c r="P1" s="6"/>
    </row>
    <row r="2" ht="50.25" customHeight="1">
      <c r="B2" s="7" t="s">
        <v>0</v>
      </c>
      <c r="C2" s="8"/>
      <c r="D2" s="8"/>
      <c r="E2" s="8"/>
      <c r="F2" s="9" t="s">
        <v>1</v>
      </c>
      <c r="G2" s="8"/>
      <c r="H2" s="8"/>
      <c r="I2" s="10"/>
      <c r="J2" s="8"/>
      <c r="K2" s="8"/>
      <c r="L2" s="8"/>
      <c r="M2" s="8"/>
      <c r="N2" s="8"/>
      <c r="O2" s="8"/>
      <c r="P2" s="8"/>
      <c r="Q2" s="8"/>
    </row>
    <row r="3" ht="15.0" customHeight="1">
      <c r="A3" s="11"/>
      <c r="B3" s="12"/>
      <c r="C3" s="13"/>
      <c r="D3" s="14"/>
      <c r="E3" s="15"/>
      <c r="F3" s="15"/>
      <c r="G3" s="15"/>
      <c r="H3" s="11"/>
      <c r="I3" s="16"/>
      <c r="J3" s="11"/>
      <c r="K3" s="11"/>
      <c r="L3" s="13"/>
      <c r="M3" s="13"/>
      <c r="N3" s="17"/>
      <c r="O3" s="11"/>
      <c r="P3" s="11"/>
      <c r="Q3" s="17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15.0" customHeight="1">
      <c r="B4" s="18" t="s">
        <v>2</v>
      </c>
      <c r="C4" s="19"/>
      <c r="D4" s="20"/>
      <c r="E4" s="21"/>
      <c r="F4" s="22"/>
      <c r="G4" s="22"/>
      <c r="H4" s="22"/>
      <c r="I4" s="16"/>
      <c r="J4" s="23" t="s">
        <v>3</v>
      </c>
      <c r="K4" s="23"/>
      <c r="L4" s="23"/>
      <c r="M4" s="24" t="s">
        <v>4</v>
      </c>
      <c r="N4" s="25">
        <v>46162.0</v>
      </c>
      <c r="Q4" s="25"/>
    </row>
    <row r="5" ht="14.25" customHeight="1">
      <c r="B5" s="24"/>
      <c r="C5" s="24"/>
      <c r="D5" s="24"/>
      <c r="E5" s="24"/>
      <c r="F5" s="24"/>
      <c r="G5" s="24"/>
      <c r="H5" s="11"/>
      <c r="I5" s="26"/>
      <c r="J5" s="27"/>
      <c r="K5" s="27"/>
      <c r="L5" s="27"/>
      <c r="N5" s="24"/>
      <c r="O5" s="24"/>
      <c r="P5" s="24"/>
    </row>
    <row r="6" ht="14.25" customHeight="1">
      <c r="B6" s="24" t="s">
        <v>5</v>
      </c>
      <c r="C6" s="24"/>
      <c r="D6" s="24" t="s">
        <v>6</v>
      </c>
      <c r="E6" s="24"/>
      <c r="F6" s="24" t="s">
        <v>7</v>
      </c>
      <c r="G6" s="24"/>
      <c r="H6" s="11"/>
      <c r="I6" s="28"/>
      <c r="J6" s="29" t="s">
        <v>8</v>
      </c>
      <c r="K6" s="29" t="s">
        <v>9</v>
      </c>
      <c r="L6" s="29" t="s">
        <v>10</v>
      </c>
      <c r="M6" s="29"/>
      <c r="N6" s="30"/>
      <c r="O6" s="30"/>
      <c r="P6" s="30"/>
      <c r="Q6" s="31"/>
      <c r="R6" s="32"/>
      <c r="S6" s="32"/>
      <c r="T6" s="32"/>
      <c r="U6" s="31"/>
      <c r="V6" s="31"/>
      <c r="W6" s="31"/>
      <c r="X6" s="31"/>
    </row>
    <row r="7" ht="14.25" customHeight="1">
      <c r="B7" s="24" t="s">
        <v>11</v>
      </c>
      <c r="C7" s="24" t="s">
        <v>12</v>
      </c>
      <c r="D7" s="24" t="s">
        <v>13</v>
      </c>
      <c r="E7" s="33" t="s">
        <v>14</v>
      </c>
      <c r="F7" s="24"/>
      <c r="G7" s="33" t="s">
        <v>15</v>
      </c>
      <c r="H7" s="34" t="s">
        <v>16</v>
      </c>
      <c r="I7" s="35"/>
      <c r="J7" s="33"/>
      <c r="K7" s="33" t="s">
        <v>17</v>
      </c>
      <c r="L7" s="33" t="s">
        <v>18</v>
      </c>
      <c r="M7" s="33"/>
      <c r="N7" s="30"/>
      <c r="O7" s="30"/>
      <c r="P7" s="30"/>
      <c r="Q7" s="31"/>
      <c r="R7" s="32"/>
      <c r="S7" s="32"/>
      <c r="T7" s="32"/>
      <c r="U7" s="31"/>
      <c r="V7" s="31"/>
      <c r="W7" s="31"/>
      <c r="X7" s="31"/>
    </row>
    <row r="8" ht="14.25" customHeight="1">
      <c r="B8" s="36" t="s">
        <v>19</v>
      </c>
      <c r="C8" s="37" t="s">
        <v>20</v>
      </c>
      <c r="D8" s="38">
        <v>760.0</v>
      </c>
      <c r="E8" s="38">
        <v>3.0</v>
      </c>
      <c r="F8" s="39"/>
      <c r="G8" s="40" t="s">
        <v>21</v>
      </c>
      <c r="H8" s="41">
        <v>260.0</v>
      </c>
      <c r="I8" s="35"/>
      <c r="J8" s="33" t="s">
        <v>22</v>
      </c>
      <c r="K8" s="33" t="s">
        <v>23</v>
      </c>
      <c r="L8" s="33" t="s">
        <v>24</v>
      </c>
      <c r="M8" s="33"/>
      <c r="N8" s="30"/>
      <c r="O8" s="30"/>
      <c r="P8" s="30"/>
      <c r="Q8" s="31"/>
      <c r="R8" s="32"/>
      <c r="S8" s="32"/>
      <c r="T8" s="32"/>
      <c r="U8" s="31"/>
      <c r="V8" s="31"/>
      <c r="W8" s="31"/>
      <c r="X8" s="31"/>
    </row>
    <row r="9" ht="14.25" customHeight="1">
      <c r="B9" s="36" t="s">
        <v>25</v>
      </c>
      <c r="C9" s="37" t="s">
        <v>20</v>
      </c>
      <c r="D9" s="38">
        <v>615.0</v>
      </c>
      <c r="E9" s="38">
        <v>3.0</v>
      </c>
      <c r="F9" s="39"/>
      <c r="G9" s="40" t="s">
        <v>21</v>
      </c>
      <c r="H9" s="41">
        <v>260.0</v>
      </c>
      <c r="I9" s="28"/>
      <c r="N9" s="30"/>
      <c r="O9" s="30"/>
      <c r="P9" s="30"/>
      <c r="Q9" s="31"/>
      <c r="R9" s="32"/>
      <c r="S9" s="32"/>
      <c r="T9" s="32"/>
      <c r="U9" s="31"/>
      <c r="V9" s="31"/>
      <c r="W9" s="31"/>
      <c r="X9" s="31"/>
    </row>
    <row r="10" ht="14.25" customHeight="1">
      <c r="B10" s="36" t="s">
        <v>26</v>
      </c>
      <c r="C10" s="37" t="s">
        <v>20</v>
      </c>
      <c r="D10" s="38">
        <v>615.0</v>
      </c>
      <c r="E10" s="38">
        <v>3.0</v>
      </c>
      <c r="F10" s="39"/>
      <c r="G10" s="40" t="s">
        <v>21</v>
      </c>
      <c r="H10" s="41">
        <v>260.0</v>
      </c>
      <c r="I10" s="26"/>
      <c r="J10" s="27" t="s">
        <v>27</v>
      </c>
      <c r="K10" s="24"/>
      <c r="L10" s="24"/>
      <c r="N10" s="30"/>
      <c r="O10" s="30"/>
      <c r="P10" s="30"/>
      <c r="Q10" s="31"/>
      <c r="R10" s="32"/>
      <c r="S10" s="32"/>
      <c r="T10" s="32"/>
      <c r="U10" s="31"/>
      <c r="V10" s="31"/>
      <c r="W10" s="31"/>
      <c r="X10" s="31"/>
    </row>
    <row r="11" ht="14.25" customHeight="1">
      <c r="B11" s="36" t="s">
        <v>28</v>
      </c>
      <c r="C11" s="37" t="s">
        <v>20</v>
      </c>
      <c r="D11" s="38">
        <v>605.0</v>
      </c>
      <c r="E11" s="38">
        <v>3.0</v>
      </c>
      <c r="F11" s="39"/>
      <c r="G11" s="40" t="s">
        <v>21</v>
      </c>
      <c r="H11" s="41">
        <v>260.0</v>
      </c>
      <c r="I11" s="28"/>
      <c r="J11" s="42" t="s">
        <v>29</v>
      </c>
      <c r="K11" s="43">
        <v>1.0</v>
      </c>
      <c r="L11" s="44">
        <v>430000.0</v>
      </c>
      <c r="N11" s="33"/>
      <c r="Q11" s="33"/>
      <c r="R11" s="32"/>
      <c r="S11" s="32"/>
      <c r="T11" s="32"/>
      <c r="U11" s="31"/>
      <c r="V11" s="31"/>
      <c r="W11" s="31"/>
      <c r="X11" s="31"/>
    </row>
    <row r="12" ht="14.25" customHeight="1">
      <c r="B12" s="36" t="s">
        <v>30</v>
      </c>
      <c r="C12" s="37" t="s">
        <v>20</v>
      </c>
      <c r="D12" s="38">
        <v>607.0</v>
      </c>
      <c r="E12" s="38">
        <v>3.0</v>
      </c>
      <c r="F12" s="39"/>
      <c r="G12" s="40" t="s">
        <v>21</v>
      </c>
      <c r="H12" s="41">
        <v>260.0</v>
      </c>
      <c r="I12" s="28"/>
      <c r="J12" s="45" t="s">
        <v>31</v>
      </c>
      <c r="K12" s="46"/>
      <c r="L12" s="47">
        <v>5000.0</v>
      </c>
      <c r="M12" s="33" t="s">
        <v>32</v>
      </c>
      <c r="N12" s="30"/>
      <c r="O12" s="30"/>
      <c r="P12" s="30"/>
      <c r="Q12" s="31"/>
      <c r="R12" s="32"/>
      <c r="S12" s="32"/>
      <c r="T12" s="32"/>
      <c r="U12" s="31"/>
      <c r="V12" s="31"/>
      <c r="W12" s="31"/>
      <c r="X12" s="31"/>
    </row>
    <row r="13" ht="14.25" customHeight="1">
      <c r="B13" s="36" t="s">
        <v>33</v>
      </c>
      <c r="C13" s="37" t="s">
        <v>20</v>
      </c>
      <c r="D13" s="38">
        <v>615.0</v>
      </c>
      <c r="E13" s="38">
        <v>3.0</v>
      </c>
      <c r="F13" s="39"/>
      <c r="G13" s="40" t="s">
        <v>21</v>
      </c>
      <c r="H13" s="41">
        <v>260.0</v>
      </c>
      <c r="I13" s="28"/>
      <c r="J13" s="48" t="s">
        <v>34</v>
      </c>
      <c r="K13" s="49">
        <v>0.25</v>
      </c>
      <c r="L13" s="50">
        <f>+K13*L11-L12</f>
        <v>102500</v>
      </c>
      <c r="M13" s="51" t="s">
        <v>35</v>
      </c>
      <c r="N13" s="30"/>
      <c r="O13" s="30"/>
      <c r="P13" s="30"/>
      <c r="Q13" s="31"/>
      <c r="R13" s="32"/>
      <c r="S13" s="32"/>
      <c r="T13" s="32"/>
      <c r="U13" s="31"/>
      <c r="V13" s="31"/>
      <c r="W13" s="31"/>
      <c r="X13" s="31"/>
    </row>
    <row r="14" ht="14.25" customHeight="1">
      <c r="B14" s="36" t="s">
        <v>36</v>
      </c>
      <c r="C14" s="37" t="s">
        <v>20</v>
      </c>
      <c r="D14" s="38">
        <v>615.0</v>
      </c>
      <c r="E14" s="38">
        <v>3.0</v>
      </c>
      <c r="F14" s="39"/>
      <c r="G14" s="40" t="s">
        <v>21</v>
      </c>
      <c r="H14" s="41">
        <v>260.0</v>
      </c>
      <c r="I14" s="28"/>
      <c r="J14" s="48" t="s">
        <v>37</v>
      </c>
      <c r="K14" s="49">
        <v>0.4</v>
      </c>
      <c r="L14" s="50">
        <f>+K14*L11</f>
        <v>172000</v>
      </c>
      <c r="N14" s="30"/>
      <c r="O14" s="30"/>
      <c r="P14" s="30"/>
      <c r="Q14" s="31"/>
      <c r="R14" s="32"/>
      <c r="S14" s="32"/>
      <c r="T14" s="32"/>
      <c r="U14" s="31"/>
      <c r="V14" s="31"/>
      <c r="W14" s="31"/>
      <c r="X14" s="31"/>
    </row>
    <row r="15" ht="14.25" customHeight="1">
      <c r="B15" s="36" t="s">
        <v>38</v>
      </c>
      <c r="C15" s="37" t="s">
        <v>20</v>
      </c>
      <c r="D15" s="38">
        <v>615.0</v>
      </c>
      <c r="E15" s="38">
        <v>3.0</v>
      </c>
      <c r="F15" s="39"/>
      <c r="G15" s="40" t="s">
        <v>39</v>
      </c>
      <c r="H15" s="41">
        <v>258.0</v>
      </c>
      <c r="I15" s="28"/>
      <c r="J15" s="48" t="s">
        <v>40</v>
      </c>
      <c r="K15" s="52">
        <v>0.35</v>
      </c>
      <c r="L15" s="50">
        <f>+K15*L11</f>
        <v>150500</v>
      </c>
      <c r="N15" s="30"/>
      <c r="O15" s="30"/>
      <c r="P15" s="30"/>
      <c r="Q15" s="53" t="s">
        <v>41</v>
      </c>
      <c r="R15" s="31"/>
      <c r="S15" s="31"/>
      <c r="T15" s="31"/>
      <c r="U15" s="31"/>
      <c r="V15" s="31"/>
      <c r="W15" s="31"/>
      <c r="X15" s="31"/>
    </row>
    <row r="16" ht="14.25" customHeight="1">
      <c r="B16" s="36" t="s">
        <v>42</v>
      </c>
      <c r="C16" s="37" t="s">
        <v>20</v>
      </c>
      <c r="D16" s="38">
        <v>615.0</v>
      </c>
      <c r="E16" s="38">
        <v>3.0</v>
      </c>
      <c r="F16" s="39"/>
      <c r="G16" s="40" t="s">
        <v>21</v>
      </c>
      <c r="H16" s="41">
        <v>260.0</v>
      </c>
      <c r="I16" s="28"/>
      <c r="J16" s="24"/>
      <c r="K16" s="24"/>
      <c r="L16" s="24"/>
      <c r="N16" s="30"/>
      <c r="O16" s="30"/>
      <c r="P16" s="30"/>
      <c r="Q16" s="54"/>
      <c r="R16" s="31"/>
      <c r="S16" s="31"/>
      <c r="T16" s="31"/>
      <c r="U16" s="31"/>
      <c r="V16" s="31"/>
      <c r="W16" s="31"/>
      <c r="X16" s="31"/>
    </row>
    <row r="17" ht="14.25" customHeight="1">
      <c r="B17" s="36" t="s">
        <v>43</v>
      </c>
      <c r="C17" s="37" t="s">
        <v>20</v>
      </c>
      <c r="D17" s="38">
        <v>615.0</v>
      </c>
      <c r="E17" s="38">
        <v>3.0</v>
      </c>
      <c r="F17" s="39"/>
      <c r="G17" s="40" t="s">
        <v>21</v>
      </c>
      <c r="H17" s="41">
        <v>260.0</v>
      </c>
      <c r="I17" s="55"/>
      <c r="J17" s="56" t="s">
        <v>44</v>
      </c>
      <c r="K17" s="57"/>
      <c r="L17" s="57"/>
      <c r="N17" s="30"/>
      <c r="O17" s="30"/>
      <c r="P17" s="30"/>
      <c r="Q17" s="58" t="s">
        <v>45</v>
      </c>
      <c r="R17" s="59"/>
      <c r="S17" s="60" t="s">
        <v>46</v>
      </c>
      <c r="T17" s="32"/>
      <c r="U17" s="31"/>
      <c r="W17" s="31"/>
      <c r="X17" s="31"/>
    </row>
    <row r="18" ht="14.25" customHeight="1">
      <c r="B18" s="36" t="s">
        <v>47</v>
      </c>
      <c r="C18" s="37" t="s">
        <v>20</v>
      </c>
      <c r="D18" s="38">
        <v>610.0</v>
      </c>
      <c r="E18" s="38">
        <v>3.0</v>
      </c>
      <c r="F18" s="39"/>
      <c r="G18" s="40" t="s">
        <v>21</v>
      </c>
      <c r="H18" s="41">
        <v>260.0</v>
      </c>
      <c r="I18" s="35"/>
      <c r="J18" s="61" t="s">
        <v>48</v>
      </c>
      <c r="L18" s="62" t="s">
        <v>49</v>
      </c>
      <c r="N18" s="30"/>
      <c r="O18" s="30"/>
      <c r="P18" s="30"/>
      <c r="Q18" s="31" t="s">
        <v>50</v>
      </c>
      <c r="R18" s="31"/>
      <c r="S18" s="63">
        <v>430000.0</v>
      </c>
      <c r="T18" s="32"/>
      <c r="U18" s="31"/>
      <c r="W18" s="31"/>
      <c r="X18" s="31"/>
    </row>
    <row r="19" ht="14.25" customHeight="1">
      <c r="B19" s="36" t="s">
        <v>51</v>
      </c>
      <c r="C19" s="37" t="s">
        <v>20</v>
      </c>
      <c r="D19" s="38">
        <v>450.0</v>
      </c>
      <c r="E19" s="38">
        <v>3.0</v>
      </c>
      <c r="F19" s="39"/>
      <c r="G19" s="40" t="s">
        <v>52</v>
      </c>
      <c r="H19" s="41">
        <v>260.0</v>
      </c>
      <c r="I19" s="35"/>
      <c r="J19" s="61" t="s">
        <v>53</v>
      </c>
      <c r="K19" s="13"/>
      <c r="L19" s="62" t="s">
        <v>49</v>
      </c>
      <c r="N19" s="30"/>
      <c r="O19" s="30"/>
      <c r="P19" s="30"/>
      <c r="Q19" s="64"/>
      <c r="R19" s="64"/>
      <c r="S19" s="65"/>
      <c r="T19" s="32"/>
      <c r="U19" s="31"/>
      <c r="W19" s="31"/>
      <c r="X19" s="31"/>
    </row>
    <row r="20" ht="14.25" customHeight="1">
      <c r="B20" s="36" t="s">
        <v>54</v>
      </c>
      <c r="C20" s="37" t="s">
        <v>20</v>
      </c>
      <c r="D20" s="38">
        <v>443.0</v>
      </c>
      <c r="E20" s="38">
        <v>2.0</v>
      </c>
      <c r="F20" s="39"/>
      <c r="G20" s="40" t="s">
        <v>52</v>
      </c>
      <c r="H20" s="41">
        <v>222.0</v>
      </c>
      <c r="I20" s="35"/>
      <c r="J20" s="61" t="s">
        <v>55</v>
      </c>
      <c r="K20" s="13"/>
      <c r="L20" s="62" t="s">
        <v>49</v>
      </c>
      <c r="N20" s="30"/>
      <c r="O20" s="30"/>
      <c r="P20" s="30"/>
      <c r="Q20" s="64"/>
      <c r="R20" s="64"/>
      <c r="S20" s="66"/>
      <c r="T20" s="32"/>
      <c r="U20" s="31"/>
      <c r="W20" s="31"/>
      <c r="X20" s="31"/>
    </row>
    <row r="21" ht="14.25" customHeight="1">
      <c r="B21" s="24"/>
      <c r="C21" s="24"/>
      <c r="D21" s="24"/>
      <c r="E21" s="24"/>
      <c r="F21" s="67"/>
      <c r="G21" s="24"/>
      <c r="H21" s="30"/>
      <c r="I21" s="68"/>
      <c r="J21" s="61" t="s">
        <v>56</v>
      </c>
      <c r="K21" s="13"/>
      <c r="L21" s="62" t="s">
        <v>49</v>
      </c>
      <c r="N21" s="30"/>
      <c r="O21" s="30"/>
      <c r="P21" s="30"/>
      <c r="Q21" s="31" t="s">
        <v>57</v>
      </c>
      <c r="R21" s="31"/>
      <c r="S21" s="66">
        <v>300.0</v>
      </c>
      <c r="T21" s="32"/>
      <c r="U21" s="31"/>
      <c r="W21" s="31"/>
      <c r="X21" s="31"/>
    </row>
    <row r="22" ht="14.25" customHeight="1">
      <c r="B22" s="69"/>
      <c r="C22" s="24"/>
      <c r="D22" s="24"/>
      <c r="E22" s="24"/>
      <c r="F22" s="24"/>
      <c r="G22" s="24"/>
      <c r="H22" s="70"/>
      <c r="I22" s="28"/>
      <c r="J22" s="71" t="s">
        <v>58</v>
      </c>
      <c r="K22" s="30"/>
      <c r="L22" s="62" t="s">
        <v>49</v>
      </c>
      <c r="M22" s="69"/>
      <c r="N22" s="24"/>
      <c r="O22" s="24"/>
      <c r="P22" s="24"/>
      <c r="Q22" s="31"/>
      <c r="R22" s="31"/>
      <c r="S22" s="72"/>
      <c r="T22" s="32"/>
      <c r="U22" s="31"/>
      <c r="W22" s="31"/>
      <c r="X22" s="31"/>
    </row>
    <row r="23" ht="14.25" customHeight="1">
      <c r="B23" s="69"/>
      <c r="C23" s="24"/>
      <c r="D23" s="24"/>
      <c r="E23" s="24"/>
      <c r="F23" s="24"/>
      <c r="G23" s="24"/>
      <c r="H23" s="70"/>
      <c r="I23" s="28"/>
      <c r="J23" s="33" t="s">
        <v>59</v>
      </c>
      <c r="K23" s="24"/>
      <c r="L23" s="62" t="s">
        <v>49</v>
      </c>
      <c r="M23" s="69"/>
      <c r="N23" s="24"/>
      <c r="O23" s="24"/>
      <c r="P23" s="24"/>
      <c r="Q23" s="31"/>
      <c r="R23" s="31"/>
      <c r="S23" s="72"/>
      <c r="T23" s="32"/>
      <c r="U23" s="31"/>
      <c r="W23" s="31"/>
      <c r="X23" s="31"/>
    </row>
    <row r="24" ht="14.25" customHeight="1">
      <c r="B24" s="69"/>
      <c r="C24" s="24"/>
      <c r="D24" s="24"/>
      <c r="E24" s="24"/>
      <c r="F24" s="24"/>
      <c r="G24" s="24"/>
      <c r="H24" s="70"/>
      <c r="I24" s="28"/>
      <c r="J24" s="33" t="s">
        <v>60</v>
      </c>
      <c r="K24" s="24"/>
      <c r="L24" s="62" t="s">
        <v>49</v>
      </c>
      <c r="M24" s="69"/>
      <c r="N24" s="24"/>
      <c r="O24" s="24"/>
      <c r="P24" s="24"/>
      <c r="Q24" s="31" t="s">
        <v>61</v>
      </c>
      <c r="R24" s="31"/>
      <c r="S24" s="72">
        <v>0.65</v>
      </c>
      <c r="T24" s="32"/>
      <c r="U24" s="31"/>
      <c r="W24" s="31"/>
      <c r="X24" s="31"/>
    </row>
    <row r="25" ht="14.25" customHeight="1">
      <c r="B25" s="18" t="s">
        <v>62</v>
      </c>
      <c r="C25" s="19"/>
      <c r="D25" s="20"/>
      <c r="E25" s="19"/>
      <c r="F25" s="19"/>
      <c r="G25" s="19"/>
      <c r="H25" s="19"/>
      <c r="I25" s="28"/>
      <c r="J25" s="24"/>
      <c r="K25" s="24"/>
      <c r="L25" s="24"/>
      <c r="Q25" s="31" t="s">
        <v>63</v>
      </c>
      <c r="R25" s="31"/>
      <c r="S25" s="73">
        <f>+S21*365*S24</f>
        <v>71175</v>
      </c>
      <c r="T25" s="32"/>
      <c r="U25" s="31"/>
      <c r="W25" s="31"/>
      <c r="X25" s="31"/>
    </row>
    <row r="26" ht="14.25" customHeight="1">
      <c r="B26" s="24"/>
      <c r="C26" s="24"/>
      <c r="D26" s="24"/>
      <c r="E26" s="24"/>
      <c r="F26" s="24"/>
      <c r="G26" s="24"/>
      <c r="H26" s="13"/>
      <c r="I26" s="26"/>
      <c r="J26" s="23" t="s">
        <v>64</v>
      </c>
      <c r="K26" s="23"/>
      <c r="L26" s="23"/>
      <c r="M26" s="33"/>
      <c r="Q26" s="31" t="s">
        <v>65</v>
      </c>
      <c r="R26" s="31"/>
      <c r="S26" s="65">
        <f>+S25*25%*-1</f>
        <v>-17793.75</v>
      </c>
      <c r="T26" s="31"/>
      <c r="U26" s="31"/>
      <c r="W26" s="31"/>
      <c r="X26" s="31"/>
    </row>
    <row r="27" ht="14.25" customHeight="1">
      <c r="B27" s="24" t="s">
        <v>5</v>
      </c>
      <c r="C27" s="24"/>
      <c r="D27" s="24" t="s">
        <v>6</v>
      </c>
      <c r="E27" s="24"/>
      <c r="F27" s="24" t="s">
        <v>7</v>
      </c>
      <c r="G27" s="24"/>
      <c r="H27" s="13"/>
      <c r="I27" s="16"/>
      <c r="K27" s="24"/>
      <c r="L27" s="24"/>
      <c r="M27" s="24"/>
      <c r="Q27" s="31" t="s">
        <v>66</v>
      </c>
      <c r="R27" s="31"/>
      <c r="S27" s="65">
        <f>3650*-1</f>
        <v>-3650</v>
      </c>
      <c r="T27" s="31"/>
      <c r="U27" s="31"/>
      <c r="W27" s="31"/>
      <c r="X27" s="31"/>
    </row>
    <row r="28" ht="14.25" customHeight="1">
      <c r="B28" s="24" t="s">
        <v>11</v>
      </c>
      <c r="C28" s="24" t="s">
        <v>12</v>
      </c>
      <c r="D28" s="24" t="s">
        <v>13</v>
      </c>
      <c r="E28" s="33" t="s">
        <v>14</v>
      </c>
      <c r="F28" s="24"/>
      <c r="G28" s="33" t="s">
        <v>15</v>
      </c>
      <c r="H28" s="34" t="s">
        <v>16</v>
      </c>
      <c r="I28" s="35"/>
      <c r="J28" s="33" t="s">
        <v>67</v>
      </c>
      <c r="K28" s="33"/>
      <c r="M28" s="33"/>
      <c r="Q28" s="31" t="s">
        <v>68</v>
      </c>
      <c r="R28" s="64"/>
      <c r="S28" s="66">
        <f>10*465*-1</f>
        <v>-4650</v>
      </c>
      <c r="T28" s="31">
        <f t="shared" ref="T28:T29" si="1">S28/12</f>
        <v>-387.5</v>
      </c>
      <c r="U28" s="31"/>
      <c r="W28" s="31"/>
      <c r="X28" s="31"/>
    </row>
    <row r="29" ht="14.25" customHeight="1">
      <c r="B29" s="74">
        <v>14.0</v>
      </c>
      <c r="C29" s="37" t="s">
        <v>20</v>
      </c>
      <c r="D29" s="75">
        <v>530.0</v>
      </c>
      <c r="E29" s="75">
        <v>3.0</v>
      </c>
      <c r="F29" s="76"/>
      <c r="G29" s="41" t="s">
        <v>69</v>
      </c>
      <c r="H29" s="41">
        <v>254.0</v>
      </c>
      <c r="I29" s="35"/>
      <c r="J29" s="33"/>
      <c r="K29" s="33"/>
      <c r="L29" s="24"/>
      <c r="M29" s="33"/>
      <c r="Q29" s="31" t="s">
        <v>70</v>
      </c>
      <c r="R29" s="31"/>
      <c r="S29" s="65">
        <f>100*12*-1</f>
        <v>-1200</v>
      </c>
      <c r="T29" s="31">
        <f t="shared" si="1"/>
        <v>-100</v>
      </c>
      <c r="U29" s="31"/>
      <c r="W29" s="31"/>
      <c r="X29" s="31"/>
    </row>
    <row r="30" ht="14.25" customHeight="1">
      <c r="B30" s="74">
        <v>15.0</v>
      </c>
      <c r="C30" s="37" t="s">
        <v>20</v>
      </c>
      <c r="D30" s="75">
        <v>500.0</v>
      </c>
      <c r="E30" s="75">
        <v>3.0</v>
      </c>
      <c r="F30" s="76"/>
      <c r="G30" s="41" t="s">
        <v>71</v>
      </c>
      <c r="H30" s="41">
        <v>265.0</v>
      </c>
      <c r="I30" s="28"/>
      <c r="J30" s="27" t="s">
        <v>72</v>
      </c>
      <c r="K30" s="24"/>
      <c r="L30" s="24"/>
      <c r="M30" s="24"/>
      <c r="Q30" s="31" t="s">
        <v>73</v>
      </c>
      <c r="R30" s="31"/>
      <c r="S30" s="65">
        <f>150*12*-1</f>
        <v>-1800</v>
      </c>
      <c r="T30" s="31" t="s">
        <v>74</v>
      </c>
      <c r="U30" s="31"/>
      <c r="W30" s="31"/>
      <c r="X30" s="31"/>
    </row>
    <row r="31" ht="14.25" customHeight="1">
      <c r="B31" s="74">
        <v>16.0</v>
      </c>
      <c r="C31" s="37" t="s">
        <v>20</v>
      </c>
      <c r="D31" s="75">
        <v>500.0</v>
      </c>
      <c r="E31" s="75">
        <v>3.0</v>
      </c>
      <c r="F31" s="76"/>
      <c r="G31" s="41" t="s">
        <v>71</v>
      </c>
      <c r="H31" s="41">
        <v>265.0</v>
      </c>
      <c r="I31" s="26"/>
      <c r="J31" s="77">
        <v>1.0</v>
      </c>
      <c r="K31" s="78">
        <f>430000*99%</f>
        <v>425700</v>
      </c>
      <c r="M31" s="27"/>
      <c r="N31" s="24"/>
      <c r="Q31" s="31" t="s">
        <v>75</v>
      </c>
      <c r="R31" s="31"/>
      <c r="S31" s="65">
        <f>100*12*-1</f>
        <v>-1200</v>
      </c>
      <c r="T31" s="31">
        <f>S31/12</f>
        <v>-100</v>
      </c>
      <c r="U31" s="31"/>
      <c r="W31" s="31"/>
      <c r="X31" s="31"/>
    </row>
    <row r="32" ht="14.25" customHeight="1">
      <c r="B32" s="74">
        <v>17.0</v>
      </c>
      <c r="C32" s="37" t="s">
        <v>20</v>
      </c>
      <c r="D32" s="75">
        <v>534.0</v>
      </c>
      <c r="E32" s="75">
        <v>3.0</v>
      </c>
      <c r="F32" s="76"/>
      <c r="G32" s="41" t="s">
        <v>69</v>
      </c>
      <c r="H32" s="41">
        <v>254.0</v>
      </c>
      <c r="I32" s="79"/>
      <c r="J32" s="80"/>
      <c r="K32" s="47">
        <v>5000.0</v>
      </c>
      <c r="L32" s="81"/>
      <c r="M32" s="82"/>
      <c r="N32" s="83"/>
      <c r="Q32" s="31" t="s">
        <v>76</v>
      </c>
      <c r="R32" s="31"/>
      <c r="S32" s="73">
        <f>SUM(S25:S31)</f>
        <v>40881.25</v>
      </c>
      <c r="T32" s="31"/>
      <c r="U32" s="31"/>
      <c r="W32" s="31"/>
      <c r="X32" s="31"/>
    </row>
    <row r="33" ht="14.25" customHeight="1">
      <c r="B33" s="74">
        <v>18.0</v>
      </c>
      <c r="C33" s="37" t="s">
        <v>20</v>
      </c>
      <c r="D33" s="75">
        <v>346.0</v>
      </c>
      <c r="E33" s="75">
        <v>2.0</v>
      </c>
      <c r="F33" s="76"/>
      <c r="G33" s="41" t="s">
        <v>77</v>
      </c>
      <c r="H33" s="41">
        <f t="shared" ref="H33:H34" si="2">252-25</f>
        <v>227</v>
      </c>
      <c r="I33" s="84"/>
      <c r="J33" s="85">
        <v>0.5</v>
      </c>
      <c r="K33" s="47">
        <f>+J33*K31-K32</f>
        <v>207850</v>
      </c>
      <c r="L33" s="81"/>
      <c r="M33" s="46"/>
      <c r="N33" s="86"/>
      <c r="Q33" s="31" t="s">
        <v>78</v>
      </c>
      <c r="R33" s="31"/>
      <c r="S33" s="65">
        <f>+S32/12</f>
        <v>3406.770833</v>
      </c>
      <c r="T33" s="31"/>
      <c r="U33" s="31"/>
      <c r="W33" s="31"/>
      <c r="X33" s="31"/>
    </row>
    <row r="34" ht="14.25" customHeight="1">
      <c r="B34" s="87">
        <v>19.0</v>
      </c>
      <c r="C34" s="88" t="s">
        <v>79</v>
      </c>
      <c r="D34" s="89">
        <v>348.0</v>
      </c>
      <c r="E34" s="89">
        <v>2.0</v>
      </c>
      <c r="F34" s="90">
        <v>430000.0</v>
      </c>
      <c r="G34" s="91" t="s">
        <v>77</v>
      </c>
      <c r="H34" s="91">
        <f t="shared" si="2"/>
        <v>227</v>
      </c>
      <c r="I34" s="92"/>
      <c r="J34" s="85">
        <v>0.3</v>
      </c>
      <c r="K34" s="47">
        <f>+J34*K31</f>
        <v>127710</v>
      </c>
      <c r="L34" s="81"/>
      <c r="M34" s="93"/>
      <c r="N34" s="86"/>
      <c r="Q34" s="31" t="s">
        <v>80</v>
      </c>
      <c r="R34" s="31"/>
      <c r="S34" s="94">
        <f>+S32/S18</f>
        <v>0.09507267442</v>
      </c>
      <c r="T34" s="31"/>
      <c r="U34" s="31"/>
      <c r="W34" s="31"/>
      <c r="X34" s="31"/>
    </row>
    <row r="35" ht="14.25" customHeight="1">
      <c r="B35" s="74">
        <v>20.0</v>
      </c>
      <c r="C35" s="37" t="s">
        <v>20</v>
      </c>
      <c r="D35" s="75">
        <v>500.0</v>
      </c>
      <c r="E35" s="75">
        <v>3.0</v>
      </c>
      <c r="F35" s="76"/>
      <c r="G35" s="41" t="s">
        <v>81</v>
      </c>
      <c r="H35" s="41">
        <v>253.0</v>
      </c>
      <c r="I35" s="92"/>
      <c r="J35" s="95">
        <v>0.2</v>
      </c>
      <c r="K35" s="96">
        <f>+J35*K31</f>
        <v>85140</v>
      </c>
      <c r="L35" s="81"/>
      <c r="M35" s="97"/>
      <c r="N35" s="98"/>
      <c r="Q35" s="31"/>
      <c r="R35" s="31"/>
      <c r="S35" s="31"/>
      <c r="T35" s="31"/>
      <c r="U35" s="31"/>
      <c r="V35" s="31"/>
      <c r="W35" s="31"/>
      <c r="X35" s="31"/>
    </row>
    <row r="36" ht="14.25" customHeight="1">
      <c r="B36" s="74">
        <v>21.0</v>
      </c>
      <c r="C36" s="37" t="s">
        <v>20</v>
      </c>
      <c r="D36" s="75">
        <v>500.0</v>
      </c>
      <c r="E36" s="75">
        <v>3.0</v>
      </c>
      <c r="F36" s="76"/>
      <c r="G36" s="41" t="s">
        <v>81</v>
      </c>
      <c r="H36" s="41">
        <v>276.0</v>
      </c>
      <c r="I36" s="92"/>
      <c r="J36" s="93"/>
      <c r="K36" s="86"/>
      <c r="L36" s="81"/>
      <c r="M36" s="93"/>
      <c r="N36" s="86"/>
      <c r="O36" s="24"/>
      <c r="P36" s="24"/>
      <c r="Q36" s="31"/>
      <c r="R36" s="31"/>
      <c r="S36" s="31"/>
      <c r="T36" s="31"/>
      <c r="U36" s="31"/>
      <c r="V36" s="31"/>
      <c r="W36" s="31"/>
      <c r="X36" s="31"/>
    </row>
    <row r="37" ht="14.25" customHeight="1">
      <c r="B37" s="74">
        <v>22.0</v>
      </c>
      <c r="C37" s="37" t="s">
        <v>20</v>
      </c>
      <c r="D37" s="75">
        <v>460.0</v>
      </c>
      <c r="E37" s="75">
        <v>3.0</v>
      </c>
      <c r="F37" s="76"/>
      <c r="G37" s="41" t="s">
        <v>82</v>
      </c>
      <c r="H37" s="41">
        <v>252.0</v>
      </c>
      <c r="I37" s="28"/>
      <c r="J37" s="24"/>
      <c r="K37" s="24"/>
      <c r="L37" s="24"/>
      <c r="M37" s="99"/>
      <c r="N37" s="100"/>
      <c r="O37" s="99"/>
      <c r="P37" s="100"/>
      <c r="Q37" s="31"/>
      <c r="R37" s="31"/>
      <c r="S37" s="31"/>
      <c r="T37" s="31"/>
      <c r="U37" s="31"/>
      <c r="V37" s="31"/>
      <c r="W37" s="31"/>
      <c r="X37" s="31"/>
    </row>
    <row r="38" ht="14.25" customHeight="1">
      <c r="B38" s="74">
        <v>23.0</v>
      </c>
      <c r="C38" s="37" t="s">
        <v>20</v>
      </c>
      <c r="D38" s="75">
        <v>465.0</v>
      </c>
      <c r="E38" s="75">
        <v>3.0</v>
      </c>
      <c r="F38" s="76"/>
      <c r="G38" s="41" t="s">
        <v>83</v>
      </c>
      <c r="H38" s="41">
        <v>252.0</v>
      </c>
      <c r="I38" s="26"/>
      <c r="L38" s="24"/>
      <c r="M38" s="101"/>
      <c r="N38" s="100"/>
      <c r="O38" s="101"/>
      <c r="P38" s="100"/>
      <c r="Q38" s="31"/>
      <c r="R38" s="31"/>
      <c r="S38" s="31"/>
      <c r="T38" s="31"/>
      <c r="U38" s="32"/>
      <c r="V38" s="31"/>
      <c r="W38" s="31"/>
      <c r="X38" s="31"/>
    </row>
    <row r="39" ht="14.25" customHeight="1">
      <c r="B39" s="102"/>
      <c r="C39" s="103"/>
      <c r="D39" s="71"/>
      <c r="E39" s="71"/>
      <c r="F39" s="104"/>
      <c r="G39" s="13"/>
      <c r="H39" s="13"/>
      <c r="I39" s="79"/>
      <c r="L39" s="24"/>
      <c r="M39" s="99"/>
      <c r="N39" s="100"/>
      <c r="O39" s="99"/>
      <c r="P39" s="100"/>
      <c r="Q39" s="105" t="s">
        <v>84</v>
      </c>
      <c r="R39" s="31"/>
      <c r="S39" s="31"/>
      <c r="T39" s="31"/>
      <c r="U39" s="32"/>
      <c r="V39" s="31"/>
      <c r="W39" s="31"/>
      <c r="X39" s="31"/>
    </row>
    <row r="40" ht="14.25" customHeight="1">
      <c r="B40" s="102"/>
      <c r="C40" s="103"/>
      <c r="D40" s="71"/>
      <c r="E40" s="71"/>
      <c r="F40" s="104"/>
      <c r="G40" s="13"/>
      <c r="H40" s="13"/>
      <c r="I40" s="84"/>
      <c r="L40" s="106"/>
      <c r="M40" s="99"/>
      <c r="N40" s="100"/>
      <c r="O40" s="99"/>
      <c r="P40" s="100"/>
      <c r="Q40" s="64" t="s">
        <v>85</v>
      </c>
      <c r="R40" s="31"/>
      <c r="S40" s="31"/>
      <c r="T40" s="31"/>
      <c r="U40" s="32"/>
      <c r="V40" s="31"/>
      <c r="W40" s="31"/>
      <c r="X40" s="31"/>
    </row>
    <row r="41" ht="14.25" customHeight="1">
      <c r="B41" s="107" t="s">
        <v>86</v>
      </c>
      <c r="D41" s="108"/>
      <c r="E41" s="109"/>
      <c r="F41" s="110"/>
      <c r="G41" s="110"/>
      <c r="H41" s="110"/>
      <c r="I41" s="92"/>
      <c r="L41" s="24"/>
      <c r="M41" s="99"/>
      <c r="N41" s="100"/>
      <c r="O41" s="99"/>
      <c r="P41" s="100"/>
      <c r="Q41" s="64"/>
      <c r="R41" s="31"/>
      <c r="S41" s="31"/>
      <c r="T41" s="31"/>
      <c r="U41" s="31"/>
      <c r="V41" s="31"/>
      <c r="W41" s="31"/>
      <c r="X41" s="31"/>
    </row>
    <row r="42" ht="14.25" customHeight="1">
      <c r="B42" s="111"/>
      <c r="C42" s="111"/>
      <c r="D42" s="111"/>
      <c r="E42" s="112"/>
      <c r="F42" s="113"/>
      <c r="G42" s="114"/>
      <c r="H42" s="115"/>
      <c r="I42" s="116"/>
      <c r="Q42" s="31"/>
      <c r="R42" s="31"/>
      <c r="S42" s="31"/>
      <c r="T42" s="31"/>
      <c r="U42" s="31"/>
      <c r="V42" s="31"/>
      <c r="W42" s="31"/>
      <c r="X42" s="31"/>
    </row>
    <row r="43" ht="14.25" customHeight="1">
      <c r="B43" s="24" t="s">
        <v>5</v>
      </c>
      <c r="C43" s="24"/>
      <c r="D43" s="24" t="s">
        <v>6</v>
      </c>
      <c r="E43" s="24"/>
      <c r="F43" s="24" t="s">
        <v>7</v>
      </c>
      <c r="G43" s="24"/>
      <c r="H43" s="13"/>
      <c r="I43" s="116"/>
      <c r="L43" s="117"/>
      <c r="M43" s="118"/>
    </row>
    <row r="44" ht="14.25" customHeight="1">
      <c r="B44" s="24" t="s">
        <v>11</v>
      </c>
      <c r="C44" s="24" t="s">
        <v>12</v>
      </c>
      <c r="D44" s="24" t="s">
        <v>13</v>
      </c>
      <c r="E44" s="33" t="s">
        <v>14</v>
      </c>
      <c r="F44" s="24"/>
      <c r="G44" s="33" t="s">
        <v>15</v>
      </c>
      <c r="H44" s="34" t="s">
        <v>16</v>
      </c>
      <c r="I44" s="119"/>
      <c r="J44" s="120"/>
      <c r="K44" s="120"/>
      <c r="L44" s="121"/>
      <c r="M44" s="122"/>
    </row>
    <row r="45">
      <c r="B45" s="74">
        <v>24.0</v>
      </c>
      <c r="C45" s="123" t="s">
        <v>87</v>
      </c>
      <c r="D45" s="75">
        <v>584.0</v>
      </c>
      <c r="E45" s="75">
        <v>3.0</v>
      </c>
      <c r="F45" s="76"/>
      <c r="G45" s="41" t="s">
        <v>69</v>
      </c>
      <c r="H45" s="41">
        <v>301.0</v>
      </c>
      <c r="I45" s="119"/>
      <c r="J45" s="120"/>
      <c r="K45" s="120"/>
      <c r="L45" s="120"/>
      <c r="M45" s="124"/>
      <c r="N45" s="120"/>
      <c r="O45" s="120"/>
      <c r="P45" s="120"/>
    </row>
    <row r="46">
      <c r="B46" s="87">
        <v>25.0</v>
      </c>
      <c r="C46" s="88" t="s">
        <v>79</v>
      </c>
      <c r="D46" s="89">
        <v>497.0</v>
      </c>
      <c r="E46" s="89">
        <v>3.0</v>
      </c>
      <c r="F46" s="90">
        <v>475000.0</v>
      </c>
      <c r="G46" s="91" t="s">
        <v>71</v>
      </c>
      <c r="H46" s="91">
        <v>276.0</v>
      </c>
      <c r="I46" s="125"/>
      <c r="J46" s="126"/>
      <c r="K46" s="120"/>
      <c r="L46" s="124"/>
      <c r="M46" s="126"/>
      <c r="N46" s="126"/>
      <c r="O46" s="126"/>
      <c r="P46" s="126"/>
    </row>
    <row r="47">
      <c r="B47" s="74">
        <v>26.0</v>
      </c>
      <c r="C47" s="123" t="s">
        <v>87</v>
      </c>
      <c r="D47" s="75">
        <v>514.0</v>
      </c>
      <c r="E47" s="75">
        <v>3.0</v>
      </c>
      <c r="F47" s="76"/>
      <c r="G47" s="41" t="s">
        <v>69</v>
      </c>
      <c r="H47" s="41">
        <v>276.0</v>
      </c>
      <c r="I47" s="125"/>
      <c r="J47" s="126"/>
      <c r="K47" s="126"/>
      <c r="L47" s="124"/>
      <c r="M47" s="126"/>
    </row>
    <row r="48" ht="14.25" customHeight="1">
      <c r="B48" s="74">
        <v>27.0</v>
      </c>
      <c r="C48" s="123" t="s">
        <v>87</v>
      </c>
      <c r="D48" s="75">
        <v>564.0</v>
      </c>
      <c r="E48" s="75">
        <v>3.0</v>
      </c>
      <c r="F48" s="76"/>
      <c r="G48" s="41" t="s">
        <v>69</v>
      </c>
      <c r="H48" s="41">
        <v>301.0</v>
      </c>
      <c r="I48" s="125"/>
      <c r="J48" s="126"/>
      <c r="L48" s="120"/>
      <c r="M48" s="126"/>
    </row>
    <row r="49" ht="14.25" customHeight="1">
      <c r="B49" s="74">
        <v>28.0</v>
      </c>
      <c r="C49" s="123" t="s">
        <v>87</v>
      </c>
      <c r="D49" s="75">
        <v>481.0</v>
      </c>
      <c r="E49" s="75">
        <v>3.0</v>
      </c>
      <c r="F49" s="76"/>
      <c r="G49" s="41" t="s">
        <v>88</v>
      </c>
      <c r="H49" s="41">
        <v>276.0</v>
      </c>
      <c r="I49" s="119"/>
      <c r="J49" s="126"/>
      <c r="L49" s="120"/>
      <c r="M49" s="120"/>
      <c r="N49" s="120"/>
      <c r="O49" s="120"/>
      <c r="P49" s="120"/>
    </row>
    <row r="50" ht="14.25" customHeight="1">
      <c r="B50" s="74">
        <v>29.0</v>
      </c>
      <c r="C50" s="123" t="s">
        <v>87</v>
      </c>
      <c r="D50" s="75">
        <v>482.0</v>
      </c>
      <c r="E50" s="75">
        <v>3.0</v>
      </c>
      <c r="F50" s="76"/>
      <c r="G50" s="41" t="s">
        <v>88</v>
      </c>
      <c r="H50" s="41">
        <v>276.0</v>
      </c>
      <c r="I50" s="119"/>
      <c r="J50" s="126"/>
      <c r="K50" s="126"/>
      <c r="L50" s="120"/>
      <c r="M50" s="122"/>
      <c r="O50" s="122"/>
    </row>
    <row r="51" ht="14.25" customHeight="1">
      <c r="B51" s="74">
        <v>30.0</v>
      </c>
      <c r="C51" s="123" t="s">
        <v>87</v>
      </c>
      <c r="D51" s="75">
        <v>483.0</v>
      </c>
      <c r="E51" s="75">
        <v>3.0</v>
      </c>
      <c r="F51" s="76"/>
      <c r="G51" s="41" t="s">
        <v>88</v>
      </c>
      <c r="H51" s="41">
        <v>276.0</v>
      </c>
      <c r="I51" s="127"/>
      <c r="J51" s="99"/>
      <c r="K51" s="100"/>
      <c r="L51" s="120"/>
      <c r="M51" s="99"/>
      <c r="N51" s="100"/>
      <c r="O51" s="99"/>
      <c r="P51" s="100"/>
    </row>
    <row r="52" ht="14.25" customHeight="1">
      <c r="B52" s="74">
        <v>31.0</v>
      </c>
      <c r="C52" s="123" t="s">
        <v>87</v>
      </c>
      <c r="D52" s="75">
        <v>484.0</v>
      </c>
      <c r="E52" s="75">
        <v>3.0</v>
      </c>
      <c r="F52" s="76"/>
      <c r="G52" s="41" t="s">
        <v>88</v>
      </c>
      <c r="H52" s="41">
        <v>276.0</v>
      </c>
      <c r="I52" s="128"/>
      <c r="J52" s="101"/>
      <c r="K52" s="100"/>
      <c r="L52" s="120"/>
      <c r="M52" s="101"/>
      <c r="N52" s="100"/>
      <c r="O52" s="101"/>
      <c r="P52" s="100"/>
    </row>
    <row r="53" ht="14.25" customHeight="1">
      <c r="B53" s="74">
        <v>32.0</v>
      </c>
      <c r="C53" s="123" t="s">
        <v>87</v>
      </c>
      <c r="D53" s="75">
        <v>474.0</v>
      </c>
      <c r="E53" s="75">
        <v>3.0</v>
      </c>
      <c r="F53" s="76"/>
      <c r="G53" s="41" t="s">
        <v>88</v>
      </c>
      <c r="H53" s="41">
        <v>276.0</v>
      </c>
      <c r="I53" s="127"/>
      <c r="J53" s="99"/>
      <c r="K53" s="100"/>
      <c r="L53" s="120"/>
      <c r="M53" s="99"/>
      <c r="N53" s="100"/>
      <c r="O53" s="99"/>
      <c r="P53" s="100"/>
    </row>
    <row r="54" ht="14.25" customHeight="1">
      <c r="B54" s="74">
        <v>33.0</v>
      </c>
      <c r="C54" s="123" t="s">
        <v>87</v>
      </c>
      <c r="D54" s="75">
        <v>479.0</v>
      </c>
      <c r="E54" s="75">
        <v>3.0</v>
      </c>
      <c r="F54" s="76"/>
      <c r="G54" s="41" t="s">
        <v>88</v>
      </c>
      <c r="H54" s="41">
        <v>276.0</v>
      </c>
      <c r="I54" s="127"/>
      <c r="J54" s="99"/>
      <c r="K54" s="100"/>
      <c r="L54" s="120"/>
      <c r="M54" s="99"/>
      <c r="N54" s="100"/>
      <c r="O54" s="99"/>
      <c r="P54" s="100"/>
    </row>
    <row r="55" ht="14.25" customHeight="1">
      <c r="B55" s="129"/>
      <c r="C55" s="130"/>
      <c r="D55" s="131"/>
      <c r="E55" s="131"/>
      <c r="F55" s="132"/>
      <c r="G55" s="133"/>
      <c r="H55" s="133"/>
      <c r="I55" s="127"/>
      <c r="J55" s="99"/>
      <c r="K55" s="100"/>
      <c r="L55" s="120"/>
      <c r="M55" s="99"/>
      <c r="N55" s="100"/>
      <c r="O55" s="99"/>
      <c r="P55" s="100"/>
    </row>
    <row r="56" ht="14.25" customHeight="1">
      <c r="B56" s="129"/>
      <c r="C56" s="130"/>
      <c r="D56" s="131"/>
      <c r="E56" s="131"/>
      <c r="F56" s="132"/>
      <c r="G56" s="133"/>
      <c r="H56" s="133"/>
      <c r="I56" s="127"/>
      <c r="J56" s="99"/>
      <c r="K56" s="100"/>
      <c r="L56" s="120"/>
      <c r="M56" s="99"/>
      <c r="N56" s="100"/>
      <c r="O56" s="99"/>
      <c r="P56" s="100"/>
    </row>
    <row r="57" ht="14.25" customHeight="1">
      <c r="B57" s="129"/>
      <c r="C57" s="130"/>
      <c r="D57" s="131"/>
      <c r="E57" s="131"/>
      <c r="F57" s="132"/>
      <c r="G57" s="133"/>
      <c r="H57" s="133"/>
      <c r="I57" s="127"/>
      <c r="J57" s="99"/>
      <c r="K57" s="100"/>
      <c r="L57" s="120"/>
      <c r="M57" s="99"/>
      <c r="N57" s="100"/>
      <c r="O57" s="99"/>
      <c r="P57" s="100"/>
    </row>
    <row r="58" ht="14.25" customHeight="1">
      <c r="B58" s="129"/>
      <c r="C58" s="130"/>
      <c r="D58" s="131"/>
      <c r="E58" s="131"/>
      <c r="F58" s="132"/>
      <c r="G58" s="133"/>
      <c r="H58" s="133"/>
      <c r="I58" s="127"/>
      <c r="J58" s="99"/>
      <c r="K58" s="100"/>
      <c r="L58" s="120"/>
      <c r="M58" s="99"/>
      <c r="N58" s="100"/>
      <c r="O58" s="99"/>
      <c r="P58" s="100"/>
    </row>
    <row r="59" ht="14.25" customHeight="1">
      <c r="B59" s="129"/>
      <c r="C59" s="130"/>
      <c r="D59" s="131"/>
      <c r="E59" s="131"/>
      <c r="F59" s="132"/>
      <c r="G59" s="133"/>
      <c r="H59" s="133"/>
      <c r="I59" s="127"/>
      <c r="J59" s="99"/>
      <c r="K59" s="100"/>
      <c r="L59" s="120"/>
      <c r="M59" s="99"/>
      <c r="N59" s="100"/>
      <c r="O59" s="99"/>
      <c r="P59" s="100"/>
    </row>
    <row r="60" ht="14.25" customHeight="1">
      <c r="B60" s="129"/>
      <c r="C60" s="130"/>
      <c r="D60" s="131"/>
      <c r="E60" s="131"/>
      <c r="F60" s="132"/>
      <c r="G60" s="133"/>
      <c r="H60" s="133"/>
      <c r="I60" s="127"/>
      <c r="J60" s="99"/>
      <c r="K60" s="100"/>
      <c r="L60" s="120"/>
      <c r="M60" s="99"/>
      <c r="N60" s="100"/>
      <c r="O60" s="99"/>
      <c r="P60" s="100"/>
    </row>
    <row r="61" ht="14.25" customHeight="1">
      <c r="B61" s="129"/>
      <c r="C61" s="130"/>
      <c r="D61" s="131"/>
      <c r="E61" s="131"/>
      <c r="F61" s="132"/>
      <c r="G61" s="133"/>
      <c r="H61" s="133"/>
      <c r="I61" s="127"/>
      <c r="J61" s="99"/>
      <c r="K61" s="100"/>
      <c r="L61" s="120"/>
      <c r="M61" s="99"/>
      <c r="N61" s="100"/>
      <c r="O61" s="99"/>
      <c r="P61" s="100"/>
    </row>
    <row r="62" ht="14.25" customHeight="1">
      <c r="B62" s="129"/>
      <c r="C62" s="130"/>
      <c r="D62" s="131"/>
      <c r="E62" s="131"/>
      <c r="F62" s="132"/>
      <c r="G62" s="133"/>
      <c r="H62" s="133"/>
      <c r="I62" s="127"/>
      <c r="J62" s="99"/>
      <c r="K62" s="100"/>
      <c r="L62" s="120"/>
      <c r="M62" s="99"/>
      <c r="N62" s="100"/>
      <c r="O62" s="99"/>
      <c r="P62" s="100"/>
    </row>
    <row r="63" ht="14.25" customHeight="1">
      <c r="B63" s="129"/>
      <c r="C63" s="130"/>
      <c r="D63" s="131"/>
      <c r="E63" s="131"/>
      <c r="F63" s="132"/>
      <c r="G63" s="133"/>
      <c r="H63" s="133"/>
      <c r="I63" s="127"/>
      <c r="J63" s="99"/>
      <c r="K63" s="100"/>
      <c r="L63" s="120"/>
      <c r="M63" s="99"/>
      <c r="N63" s="100"/>
      <c r="O63" s="99"/>
      <c r="P63" s="100"/>
    </row>
    <row r="64" ht="14.25" customHeight="1">
      <c r="B64" s="129"/>
      <c r="C64" s="130"/>
      <c r="D64" s="131"/>
      <c r="E64" s="131"/>
      <c r="F64" s="132"/>
      <c r="G64" s="133"/>
      <c r="H64" s="133"/>
      <c r="I64" s="127"/>
      <c r="J64" s="99"/>
      <c r="K64" s="100"/>
      <c r="L64" s="120"/>
      <c r="M64" s="99"/>
      <c r="N64" s="100"/>
      <c r="O64" s="99"/>
      <c r="P64" s="100"/>
    </row>
    <row r="65" ht="14.25" customHeight="1">
      <c r="B65" s="129"/>
      <c r="C65" s="130"/>
      <c r="D65" s="131"/>
      <c r="E65" s="131"/>
      <c r="F65" s="132"/>
      <c r="G65" s="133"/>
      <c r="H65" s="133"/>
      <c r="I65" s="127"/>
      <c r="J65" s="99"/>
      <c r="K65" s="100"/>
      <c r="L65" s="120"/>
      <c r="M65" s="99"/>
      <c r="N65" s="100"/>
      <c r="O65" s="99"/>
      <c r="P65" s="100"/>
    </row>
    <row r="66" ht="14.25" customHeight="1">
      <c r="B66" s="129"/>
      <c r="C66" s="130"/>
      <c r="D66" s="131"/>
      <c r="E66" s="131"/>
      <c r="F66" s="132"/>
      <c r="G66" s="133"/>
      <c r="H66" s="133"/>
      <c r="I66" s="127"/>
      <c r="J66" s="99"/>
      <c r="K66" s="100"/>
      <c r="L66" s="120"/>
      <c r="M66" s="99"/>
      <c r="N66" s="100"/>
      <c r="O66" s="99"/>
      <c r="P66" s="100"/>
    </row>
    <row r="67" ht="14.25" customHeight="1">
      <c r="B67" s="129"/>
      <c r="C67" s="130"/>
      <c r="D67" s="131"/>
      <c r="E67" s="131"/>
      <c r="F67" s="132"/>
      <c r="G67" s="133"/>
      <c r="H67" s="133"/>
      <c r="I67" s="127"/>
      <c r="J67" s="99"/>
      <c r="K67" s="100"/>
      <c r="L67" s="120"/>
      <c r="M67" s="99"/>
      <c r="N67" s="100"/>
      <c r="O67" s="99"/>
      <c r="P67" s="100"/>
    </row>
    <row r="68" ht="14.25" customHeight="1">
      <c r="B68" s="129"/>
      <c r="C68" s="130"/>
      <c r="D68" s="131"/>
      <c r="E68" s="131"/>
      <c r="F68" s="132"/>
      <c r="G68" s="133"/>
      <c r="H68" s="133"/>
      <c r="I68" s="127"/>
      <c r="J68" s="99"/>
      <c r="K68" s="100"/>
      <c r="L68" s="120"/>
      <c r="M68" s="99"/>
      <c r="N68" s="100"/>
      <c r="O68" s="99"/>
      <c r="P68" s="100"/>
    </row>
    <row r="69" ht="14.25" customHeight="1">
      <c r="B69" s="129"/>
      <c r="C69" s="130"/>
      <c r="D69" s="131"/>
      <c r="E69" s="131"/>
      <c r="F69" s="132"/>
      <c r="G69" s="133"/>
      <c r="H69" s="133"/>
      <c r="I69" s="127"/>
      <c r="J69" s="99"/>
      <c r="K69" s="100"/>
      <c r="L69" s="120"/>
      <c r="M69" s="99"/>
      <c r="N69" s="100"/>
      <c r="O69" s="99"/>
      <c r="P69" s="100"/>
    </row>
    <row r="70" ht="14.25" customHeight="1">
      <c r="B70" s="129"/>
      <c r="C70" s="130"/>
      <c r="D70" s="131"/>
      <c r="E70" s="131"/>
      <c r="F70" s="132"/>
      <c r="G70" s="133"/>
      <c r="H70" s="133"/>
      <c r="I70" s="127"/>
      <c r="J70" s="99"/>
      <c r="K70" s="100"/>
      <c r="L70" s="120"/>
      <c r="M70" s="99"/>
      <c r="N70" s="100"/>
      <c r="O70" s="99"/>
      <c r="P70" s="100"/>
    </row>
    <row r="71" ht="14.25" customHeight="1">
      <c r="B71" s="129"/>
      <c r="C71" s="130"/>
      <c r="D71" s="131"/>
      <c r="E71" s="131"/>
      <c r="F71" s="132"/>
      <c r="G71" s="133"/>
      <c r="H71" s="133"/>
      <c r="I71" s="127"/>
      <c r="J71" s="99"/>
      <c r="K71" s="100"/>
      <c r="L71" s="120"/>
      <c r="M71" s="99"/>
      <c r="N71" s="100"/>
      <c r="O71" s="99"/>
      <c r="P71" s="100"/>
    </row>
    <row r="72" ht="14.25" customHeight="1">
      <c r="B72" s="129"/>
      <c r="C72" s="130"/>
      <c r="D72" s="131"/>
      <c r="E72" s="131"/>
      <c r="F72" s="132"/>
      <c r="G72" s="133"/>
      <c r="H72" s="133"/>
      <c r="I72" s="127"/>
      <c r="J72" s="99"/>
      <c r="K72" s="100"/>
      <c r="L72" s="120"/>
      <c r="M72" s="99"/>
      <c r="N72" s="100"/>
      <c r="O72" s="99"/>
      <c r="P72" s="100"/>
    </row>
    <row r="73" ht="14.25" customHeight="1">
      <c r="B73" s="129"/>
      <c r="C73" s="130"/>
      <c r="D73" s="131"/>
      <c r="E73" s="131"/>
      <c r="F73" s="132"/>
      <c r="G73" s="133"/>
      <c r="H73" s="133"/>
      <c r="I73" s="127"/>
      <c r="J73" s="99"/>
      <c r="K73" s="100"/>
      <c r="L73" s="120"/>
      <c r="M73" s="99"/>
      <c r="N73" s="100"/>
      <c r="O73" s="99"/>
      <c r="P73" s="100"/>
    </row>
    <row r="74" ht="14.25" customHeight="1">
      <c r="B74" s="129"/>
      <c r="C74" s="130"/>
      <c r="D74" s="131"/>
      <c r="E74" s="131"/>
      <c r="F74" s="132"/>
      <c r="G74" s="133"/>
      <c r="H74" s="133"/>
      <c r="I74" s="127"/>
      <c r="J74" s="99"/>
      <c r="K74" s="100"/>
      <c r="L74" s="120"/>
      <c r="M74" s="99"/>
      <c r="N74" s="100"/>
      <c r="O74" s="99"/>
      <c r="P74" s="100"/>
    </row>
    <row r="75" ht="14.25" customHeight="1">
      <c r="I75" s="5"/>
    </row>
    <row r="76" ht="14.25" customHeight="1">
      <c r="I76" s="5"/>
    </row>
    <row r="77" ht="14.25" customHeight="1">
      <c r="I77" s="5"/>
    </row>
    <row r="78" ht="14.25" customHeight="1">
      <c r="I78" s="5"/>
    </row>
    <row r="79" ht="14.25" customHeight="1">
      <c r="I79" s="5"/>
    </row>
    <row r="80" ht="14.25" customHeight="1">
      <c r="I80" s="5"/>
    </row>
    <row r="81" ht="50.25" customHeight="1">
      <c r="B81" s="7" t="s">
        <v>89</v>
      </c>
      <c r="C81" s="8"/>
      <c r="D81" s="8"/>
      <c r="E81" s="8"/>
      <c r="F81" s="8"/>
      <c r="G81" s="8"/>
      <c r="H81" s="8"/>
      <c r="I81" s="10"/>
      <c r="J81" s="8"/>
      <c r="K81" s="8"/>
      <c r="L81" s="8"/>
      <c r="M81" s="8"/>
      <c r="N81" s="8"/>
      <c r="O81" s="8"/>
      <c r="P81" s="8"/>
      <c r="Q81" s="8"/>
    </row>
    <row r="82" ht="14.25" customHeight="1">
      <c r="I82" s="5"/>
    </row>
    <row r="83" ht="14.25" customHeight="1">
      <c r="I83" s="5"/>
    </row>
    <row r="84" ht="14.25" customHeight="1">
      <c r="B84" s="18" t="s">
        <v>2</v>
      </c>
      <c r="C84" s="19"/>
      <c r="D84" s="20"/>
      <c r="E84" s="21"/>
      <c r="F84" s="22"/>
      <c r="G84" s="19"/>
      <c r="H84" s="19"/>
      <c r="I84" s="5"/>
      <c r="J84" s="23" t="s">
        <v>90</v>
      </c>
      <c r="K84" s="23"/>
      <c r="L84" s="23"/>
      <c r="M84" s="24"/>
      <c r="N84" s="25"/>
      <c r="Q84" s="25"/>
    </row>
    <row r="85" ht="14.25" customHeight="1">
      <c r="B85" s="24"/>
      <c r="C85" s="24"/>
      <c r="D85" s="24"/>
      <c r="E85" s="24"/>
      <c r="F85" s="24"/>
      <c r="G85" s="24"/>
      <c r="I85" s="134"/>
      <c r="J85" s="27"/>
      <c r="K85" s="27"/>
      <c r="L85" s="27"/>
      <c r="N85" s="24"/>
      <c r="O85" s="24"/>
      <c r="P85" s="24"/>
    </row>
    <row r="86" ht="14.25" customHeight="1">
      <c r="B86" s="24"/>
      <c r="C86" s="24"/>
      <c r="D86" s="24"/>
      <c r="E86" s="24"/>
      <c r="G86" s="24"/>
      <c r="I86" s="28"/>
      <c r="J86" s="29" t="s">
        <v>91</v>
      </c>
      <c r="K86" s="29" t="s">
        <v>92</v>
      </c>
      <c r="L86" s="29" t="s">
        <v>93</v>
      </c>
      <c r="N86" s="30"/>
      <c r="O86" s="30"/>
      <c r="P86" s="30"/>
      <c r="Q86" s="31"/>
      <c r="R86" s="32"/>
      <c r="S86" s="32"/>
      <c r="T86" s="32"/>
    </row>
    <row r="87" ht="14.25" customHeight="1">
      <c r="B87" s="33" t="s">
        <v>94</v>
      </c>
      <c r="C87" s="135" t="s">
        <v>12</v>
      </c>
      <c r="D87" s="136" t="s">
        <v>95</v>
      </c>
      <c r="E87" s="136" t="s">
        <v>96</v>
      </c>
      <c r="F87" s="136" t="s">
        <v>97</v>
      </c>
      <c r="G87" s="33" t="s">
        <v>98</v>
      </c>
      <c r="H87" s="34" t="s">
        <v>99</v>
      </c>
      <c r="I87" s="35"/>
      <c r="J87" s="33"/>
      <c r="K87" s="33" t="s">
        <v>100</v>
      </c>
      <c r="L87" s="33" t="s">
        <v>101</v>
      </c>
      <c r="N87" s="30"/>
      <c r="O87" s="30"/>
      <c r="P87" s="30"/>
      <c r="Q87" s="31"/>
      <c r="R87" s="32"/>
      <c r="S87" s="32"/>
      <c r="T87" s="32"/>
    </row>
    <row r="88" ht="14.25" customHeight="1">
      <c r="B88" s="36" t="s">
        <v>19</v>
      </c>
      <c r="C88" s="37" t="s">
        <v>102</v>
      </c>
      <c r="D88" s="38">
        <v>760.0</v>
      </c>
      <c r="E88" s="38">
        <v>3.0</v>
      </c>
      <c r="F88" s="39"/>
      <c r="G88" s="40" t="s">
        <v>21</v>
      </c>
      <c r="H88" s="41">
        <v>260.0</v>
      </c>
      <c r="I88" s="35"/>
      <c r="J88" s="33" t="s">
        <v>103</v>
      </c>
      <c r="K88" s="33" t="s">
        <v>104</v>
      </c>
      <c r="L88" s="33" t="s">
        <v>105</v>
      </c>
      <c r="N88" s="137"/>
      <c r="O88" s="30"/>
      <c r="P88" s="30"/>
      <c r="Q88" s="31"/>
      <c r="R88" s="32"/>
      <c r="S88" s="32"/>
      <c r="T88" s="32"/>
    </row>
    <row r="89" ht="14.25" customHeight="1">
      <c r="B89" s="36" t="s">
        <v>25</v>
      </c>
      <c r="C89" s="37" t="s">
        <v>102</v>
      </c>
      <c r="D89" s="38">
        <v>615.0</v>
      </c>
      <c r="E89" s="38">
        <v>3.0</v>
      </c>
      <c r="F89" s="39"/>
      <c r="G89" s="40" t="s">
        <v>21</v>
      </c>
      <c r="H89" s="41">
        <v>260.0</v>
      </c>
      <c r="I89" s="28"/>
      <c r="J89" s="33"/>
      <c r="K89" s="33"/>
      <c r="L89" s="24"/>
      <c r="M89" s="33"/>
      <c r="N89" s="71"/>
      <c r="O89" s="30"/>
      <c r="P89" s="30"/>
      <c r="Q89" s="31"/>
      <c r="R89" s="32"/>
      <c r="S89" s="32"/>
      <c r="T89" s="32"/>
    </row>
    <row r="90" ht="14.25" customHeight="1">
      <c r="B90" s="36" t="s">
        <v>26</v>
      </c>
      <c r="C90" s="37" t="s">
        <v>102</v>
      </c>
      <c r="D90" s="38">
        <v>615.0</v>
      </c>
      <c r="E90" s="38">
        <v>3.0</v>
      </c>
      <c r="F90" s="39"/>
      <c r="G90" s="40" t="s">
        <v>21</v>
      </c>
      <c r="H90" s="41">
        <v>260.0</v>
      </c>
      <c r="I90" s="26"/>
      <c r="J90" s="27" t="s">
        <v>106</v>
      </c>
      <c r="K90" s="24"/>
      <c r="L90" s="24"/>
      <c r="N90" s="30"/>
      <c r="O90" s="30"/>
      <c r="P90" s="30"/>
      <c r="Q90" s="31"/>
      <c r="R90" s="32"/>
      <c r="S90" s="32"/>
      <c r="T90" s="32"/>
    </row>
    <row r="91" ht="14.25" customHeight="1">
      <c r="B91" s="36" t="s">
        <v>28</v>
      </c>
      <c r="C91" s="37" t="s">
        <v>102</v>
      </c>
      <c r="D91" s="38">
        <v>605.0</v>
      </c>
      <c r="E91" s="38">
        <v>3.0</v>
      </c>
      <c r="F91" s="39"/>
      <c r="G91" s="40" t="s">
        <v>21</v>
      </c>
      <c r="H91" s="41">
        <v>260.0</v>
      </c>
      <c r="I91" s="28"/>
      <c r="J91" s="42" t="s">
        <v>29</v>
      </c>
      <c r="K91" s="43">
        <v>1.0</v>
      </c>
      <c r="L91" s="44">
        <v>430000.0</v>
      </c>
      <c r="N91" s="30"/>
      <c r="O91" s="30"/>
      <c r="P91" s="30"/>
      <c r="Q91" s="31"/>
      <c r="R91" s="32"/>
      <c r="S91" s="32"/>
      <c r="T91" s="32"/>
    </row>
    <row r="92" ht="14.25" customHeight="1">
      <c r="B92" s="36" t="s">
        <v>30</v>
      </c>
      <c r="C92" s="37" t="s">
        <v>102</v>
      </c>
      <c r="D92" s="38">
        <v>607.0</v>
      </c>
      <c r="E92" s="38">
        <v>3.0</v>
      </c>
      <c r="F92" s="39"/>
      <c r="G92" s="40" t="s">
        <v>21</v>
      </c>
      <c r="H92" s="41">
        <v>260.0</v>
      </c>
      <c r="I92" s="35"/>
      <c r="J92" s="138" t="s">
        <v>107</v>
      </c>
      <c r="K92" s="46"/>
      <c r="L92" s="47">
        <v>5000.0</v>
      </c>
      <c r="M92" s="33" t="s">
        <v>108</v>
      </c>
      <c r="N92" s="30"/>
      <c r="O92" s="30"/>
      <c r="P92" s="30"/>
      <c r="Q92" s="31"/>
      <c r="R92" s="32"/>
      <c r="S92" s="32"/>
      <c r="T92" s="32"/>
    </row>
    <row r="93" ht="14.25" customHeight="1">
      <c r="B93" s="36" t="s">
        <v>33</v>
      </c>
      <c r="C93" s="37" t="s">
        <v>102</v>
      </c>
      <c r="D93" s="38">
        <v>615.0</v>
      </c>
      <c r="E93" s="38">
        <v>3.0</v>
      </c>
      <c r="F93" s="39"/>
      <c r="G93" s="40" t="s">
        <v>21</v>
      </c>
      <c r="H93" s="41">
        <v>260.0</v>
      </c>
      <c r="I93" s="35"/>
      <c r="J93" s="139" t="s">
        <v>109</v>
      </c>
      <c r="K93" s="49">
        <v>0.25</v>
      </c>
      <c r="L93" s="50">
        <f>+K93*L91-L92</f>
        <v>102500</v>
      </c>
      <c r="M93" s="51" t="s">
        <v>110</v>
      </c>
      <c r="N93" s="30"/>
      <c r="O93" s="30"/>
      <c r="P93" s="30"/>
      <c r="Q93" s="31"/>
      <c r="R93" s="32"/>
      <c r="S93" s="32"/>
      <c r="T93" s="32"/>
    </row>
    <row r="94" ht="14.25" customHeight="1">
      <c r="B94" s="36" t="s">
        <v>36</v>
      </c>
      <c r="C94" s="37" t="s">
        <v>102</v>
      </c>
      <c r="D94" s="38">
        <v>615.0</v>
      </c>
      <c r="E94" s="38">
        <v>3.0</v>
      </c>
      <c r="F94" s="39"/>
      <c r="G94" s="40" t="s">
        <v>21</v>
      </c>
      <c r="H94" s="41">
        <v>260.0</v>
      </c>
      <c r="I94" s="35"/>
      <c r="J94" s="139" t="s">
        <v>111</v>
      </c>
      <c r="K94" s="49">
        <v>0.4</v>
      </c>
      <c r="L94" s="50">
        <f>+K94*L91</f>
        <v>172000</v>
      </c>
      <c r="N94" s="30"/>
      <c r="O94" s="30"/>
      <c r="P94" s="30"/>
      <c r="Q94" s="31"/>
      <c r="R94" s="32"/>
      <c r="S94" s="32"/>
      <c r="T94" s="32"/>
    </row>
    <row r="95" ht="14.25" customHeight="1">
      <c r="B95" s="36" t="s">
        <v>38</v>
      </c>
      <c r="C95" s="37" t="s">
        <v>102</v>
      </c>
      <c r="D95" s="38">
        <v>615.0</v>
      </c>
      <c r="E95" s="38">
        <v>3.0</v>
      </c>
      <c r="F95" s="39"/>
      <c r="G95" s="40" t="s">
        <v>39</v>
      </c>
      <c r="H95" s="41">
        <v>258.0</v>
      </c>
      <c r="I95" s="35"/>
      <c r="J95" s="139" t="s">
        <v>112</v>
      </c>
      <c r="K95" s="52">
        <v>0.35</v>
      </c>
      <c r="L95" s="50">
        <f>+K95*L91</f>
        <v>150500</v>
      </c>
      <c r="N95" s="30"/>
      <c r="O95" s="30"/>
      <c r="P95" s="30"/>
      <c r="Q95" s="53" t="s">
        <v>41</v>
      </c>
      <c r="R95" s="140"/>
      <c r="S95" s="140"/>
      <c r="T95" s="31"/>
    </row>
    <row r="96" ht="14.25" customHeight="1">
      <c r="B96" s="36" t="s">
        <v>42</v>
      </c>
      <c r="C96" s="37" t="s">
        <v>102</v>
      </c>
      <c r="D96" s="38">
        <v>615.0</v>
      </c>
      <c r="E96" s="38">
        <v>3.0</v>
      </c>
      <c r="F96" s="39"/>
      <c r="G96" s="40" t="s">
        <v>21</v>
      </c>
      <c r="H96" s="41">
        <v>260.0</v>
      </c>
      <c r="I96" s="28"/>
      <c r="J96" s="24"/>
      <c r="K96" s="24"/>
      <c r="L96" s="24"/>
      <c r="N96" s="30"/>
      <c r="O96" s="30"/>
      <c r="P96" s="30"/>
      <c r="Q96" s="54"/>
      <c r="R96" s="31"/>
      <c r="S96" s="31"/>
      <c r="T96" s="31"/>
    </row>
    <row r="97" ht="14.25" customHeight="1">
      <c r="B97" s="36" t="s">
        <v>43</v>
      </c>
      <c r="C97" s="37" t="s">
        <v>102</v>
      </c>
      <c r="D97" s="38">
        <v>615.0</v>
      </c>
      <c r="E97" s="38">
        <v>3.0</v>
      </c>
      <c r="F97" s="39"/>
      <c r="G97" s="40" t="s">
        <v>21</v>
      </c>
      <c r="H97" s="41">
        <v>260.0</v>
      </c>
      <c r="I97" s="55"/>
      <c r="J97" s="56" t="s">
        <v>44</v>
      </c>
      <c r="K97" s="57"/>
      <c r="L97" s="57"/>
      <c r="N97" s="30"/>
      <c r="O97" s="30"/>
      <c r="P97" s="30"/>
      <c r="Q97" s="59" t="s">
        <v>113</v>
      </c>
      <c r="R97" s="32"/>
      <c r="S97" s="60" t="s">
        <v>46</v>
      </c>
      <c r="T97" s="141"/>
      <c r="U97" s="32"/>
    </row>
    <row r="98" ht="14.25" customHeight="1">
      <c r="B98" s="36" t="s">
        <v>47</v>
      </c>
      <c r="C98" s="37" t="s">
        <v>102</v>
      </c>
      <c r="D98" s="38">
        <v>610.0</v>
      </c>
      <c r="E98" s="38">
        <v>3.0</v>
      </c>
      <c r="F98" s="39"/>
      <c r="G98" s="40" t="s">
        <v>21</v>
      </c>
      <c r="H98" s="41">
        <v>260.0</v>
      </c>
      <c r="I98" s="35"/>
      <c r="J98" s="61" t="s">
        <v>114</v>
      </c>
      <c r="K98" s="13"/>
      <c r="L98" s="62" t="s">
        <v>115</v>
      </c>
      <c r="M98" s="62"/>
      <c r="N98" s="30"/>
      <c r="O98" s="30"/>
      <c r="P98" s="30"/>
      <c r="Q98" s="31" t="s">
        <v>116</v>
      </c>
      <c r="R98" s="142"/>
      <c r="S98" s="63">
        <v>430000.0</v>
      </c>
      <c r="T98" s="143"/>
      <c r="U98" s="32"/>
    </row>
    <row r="99" ht="14.25" customHeight="1">
      <c r="B99" s="36" t="s">
        <v>51</v>
      </c>
      <c r="C99" s="37" t="s">
        <v>102</v>
      </c>
      <c r="D99" s="38">
        <v>450.0</v>
      </c>
      <c r="E99" s="38">
        <v>3.0</v>
      </c>
      <c r="F99" s="39"/>
      <c r="G99" s="40" t="s">
        <v>52</v>
      </c>
      <c r="H99" s="41">
        <v>260.0</v>
      </c>
      <c r="I99" s="35"/>
      <c r="J99" s="61" t="s">
        <v>117</v>
      </c>
      <c r="K99" s="13"/>
      <c r="L99" s="62" t="s">
        <v>115</v>
      </c>
      <c r="M99" s="62"/>
      <c r="N99" s="30"/>
      <c r="O99" s="30"/>
      <c r="P99" s="30"/>
      <c r="Q99" s="64"/>
      <c r="R99" s="142"/>
      <c r="S99" s="66"/>
      <c r="T99" s="144"/>
      <c r="U99" s="32"/>
    </row>
    <row r="100" ht="14.25" customHeight="1">
      <c r="B100" s="36" t="s">
        <v>54</v>
      </c>
      <c r="C100" s="37" t="s">
        <v>102</v>
      </c>
      <c r="D100" s="38">
        <v>443.0</v>
      </c>
      <c r="E100" s="38">
        <v>2.0</v>
      </c>
      <c r="F100" s="39"/>
      <c r="G100" s="40" t="s">
        <v>52</v>
      </c>
      <c r="H100" s="41">
        <v>222.0</v>
      </c>
      <c r="I100" s="35"/>
      <c r="J100" s="61" t="s">
        <v>118</v>
      </c>
      <c r="K100" s="13"/>
      <c r="L100" s="62" t="s">
        <v>115</v>
      </c>
      <c r="M100" s="62"/>
      <c r="N100" s="30"/>
      <c r="O100" s="30"/>
      <c r="P100" s="30"/>
      <c r="Q100" s="64"/>
      <c r="R100" s="142"/>
      <c r="S100" s="66"/>
      <c r="T100" s="143"/>
      <c r="U100" s="32"/>
    </row>
    <row r="101" ht="14.25" customHeight="1">
      <c r="B101" s="24"/>
      <c r="C101" s="24"/>
      <c r="D101" s="24"/>
      <c r="E101" s="24"/>
      <c r="F101" s="67"/>
      <c r="G101" s="24"/>
      <c r="H101" s="30"/>
      <c r="I101" s="68"/>
      <c r="J101" s="61" t="s">
        <v>119</v>
      </c>
      <c r="K101" s="13"/>
      <c r="L101" s="62" t="s">
        <v>115</v>
      </c>
      <c r="M101" s="62"/>
      <c r="N101" s="30"/>
      <c r="O101" s="30"/>
      <c r="P101" s="30"/>
      <c r="Q101" s="31" t="s">
        <v>120</v>
      </c>
      <c r="R101" s="145"/>
      <c r="S101" s="66">
        <v>300.0</v>
      </c>
      <c r="T101" s="144"/>
      <c r="U101" s="32"/>
    </row>
    <row r="102" ht="14.25" customHeight="1">
      <c r="B102" s="69"/>
      <c r="C102" s="24"/>
      <c r="D102" s="24"/>
      <c r="E102" s="24"/>
      <c r="F102" s="24"/>
      <c r="G102" s="24"/>
      <c r="H102" s="69"/>
      <c r="I102" s="28"/>
      <c r="J102" s="71" t="s">
        <v>121</v>
      </c>
      <c r="K102" s="30"/>
      <c r="L102" s="62" t="s">
        <v>115</v>
      </c>
      <c r="M102" s="69"/>
      <c r="N102" s="24"/>
      <c r="O102" s="24"/>
      <c r="P102" s="24"/>
      <c r="Q102" s="31"/>
      <c r="R102" s="146"/>
      <c r="S102" s="72"/>
      <c r="T102" s="147"/>
      <c r="U102" s="32"/>
    </row>
    <row r="103" ht="14.25" customHeight="1">
      <c r="B103" s="69"/>
      <c r="C103" s="24"/>
      <c r="D103" s="24"/>
      <c r="E103" s="24"/>
      <c r="F103" s="24"/>
      <c r="G103" s="24"/>
      <c r="H103" s="69"/>
      <c r="I103" s="28"/>
      <c r="J103" s="33" t="s">
        <v>122</v>
      </c>
      <c r="K103" s="24"/>
      <c r="L103" s="62" t="s">
        <v>115</v>
      </c>
      <c r="M103" s="69"/>
      <c r="N103" s="24"/>
      <c r="O103" s="24"/>
      <c r="P103" s="24"/>
      <c r="Q103" s="31"/>
      <c r="R103" s="146"/>
      <c r="S103" s="72"/>
      <c r="T103" s="147"/>
      <c r="U103" s="32"/>
    </row>
    <row r="104" ht="14.25" customHeight="1">
      <c r="B104" s="69"/>
      <c r="C104" s="24"/>
      <c r="D104" s="24"/>
      <c r="E104" s="24"/>
      <c r="F104" s="24"/>
      <c r="G104" s="24"/>
      <c r="H104" s="69"/>
      <c r="I104" s="28"/>
      <c r="J104" s="33" t="s">
        <v>123</v>
      </c>
      <c r="K104" s="24"/>
      <c r="L104" s="62" t="s">
        <v>115</v>
      </c>
      <c r="M104" s="69"/>
      <c r="N104" s="24"/>
      <c r="O104" s="24"/>
      <c r="P104" s="24"/>
      <c r="Q104" s="31" t="s">
        <v>124</v>
      </c>
      <c r="R104" s="146"/>
      <c r="S104" s="72">
        <v>0.65</v>
      </c>
      <c r="T104" s="147"/>
      <c r="U104" s="32"/>
    </row>
    <row r="105" ht="14.25" customHeight="1">
      <c r="B105" s="18" t="s">
        <v>62</v>
      </c>
      <c r="C105" s="19"/>
      <c r="D105" s="20"/>
      <c r="E105" s="19"/>
      <c r="F105" s="19"/>
      <c r="G105" s="19"/>
      <c r="H105" s="19"/>
      <c r="I105" s="28"/>
      <c r="J105" s="24"/>
      <c r="K105" s="24"/>
      <c r="L105" s="24"/>
      <c r="Q105" s="31" t="s">
        <v>125</v>
      </c>
      <c r="R105" s="142"/>
      <c r="S105" s="73">
        <f>+S101*365*S104</f>
        <v>71175</v>
      </c>
      <c r="T105" s="144"/>
      <c r="U105" s="32"/>
    </row>
    <row r="106" ht="14.25" customHeight="1">
      <c r="B106" s="24"/>
      <c r="C106" s="24"/>
      <c r="D106" s="24"/>
      <c r="E106" s="24"/>
      <c r="F106" s="24"/>
      <c r="G106" s="24"/>
      <c r="H106" s="24"/>
      <c r="I106" s="26"/>
      <c r="J106" s="23" t="s">
        <v>126</v>
      </c>
      <c r="K106" s="23"/>
      <c r="L106" s="23"/>
      <c r="M106" s="33"/>
      <c r="Q106" s="31" t="s">
        <v>127</v>
      </c>
      <c r="R106" s="142"/>
      <c r="S106" s="65">
        <f>+S105*25%*-1</f>
        <v>-17793.75</v>
      </c>
      <c r="T106" s="144"/>
      <c r="U106" s="31"/>
    </row>
    <row r="107" ht="14.25" customHeight="1">
      <c r="B107" s="33" t="s">
        <v>94</v>
      </c>
      <c r="C107" s="135" t="s">
        <v>12</v>
      </c>
      <c r="D107" s="136" t="s">
        <v>128</v>
      </c>
      <c r="E107" s="136" t="s">
        <v>96</v>
      </c>
      <c r="F107" s="136" t="s">
        <v>97</v>
      </c>
      <c r="G107" s="33" t="s">
        <v>98</v>
      </c>
      <c r="H107" s="34" t="s">
        <v>99</v>
      </c>
      <c r="I107" s="16"/>
      <c r="K107" s="24"/>
      <c r="L107" s="24"/>
      <c r="M107" s="24"/>
      <c r="N107" s="148"/>
      <c r="Q107" s="31" t="s">
        <v>129</v>
      </c>
      <c r="R107" s="142"/>
      <c r="S107" s="65">
        <f>3650*-1</f>
        <v>-3650</v>
      </c>
      <c r="T107" s="144"/>
      <c r="U107" s="31"/>
    </row>
    <row r="108" ht="14.25" customHeight="1">
      <c r="B108" s="74">
        <v>14.0</v>
      </c>
      <c r="C108" s="37" t="s">
        <v>102</v>
      </c>
      <c r="D108" s="75">
        <v>530.0</v>
      </c>
      <c r="E108" s="75">
        <v>3.0</v>
      </c>
      <c r="F108" s="76"/>
      <c r="G108" s="41" t="s">
        <v>69</v>
      </c>
      <c r="H108" s="41">
        <v>254.0</v>
      </c>
      <c r="I108" s="35"/>
      <c r="J108" s="33" t="s">
        <v>130</v>
      </c>
      <c r="K108" s="33"/>
      <c r="L108" s="24"/>
      <c r="M108" s="33"/>
      <c r="N108" s="149"/>
      <c r="Q108" s="64" t="s">
        <v>131</v>
      </c>
      <c r="R108" s="142"/>
      <c r="S108" s="66">
        <f>10*465*-1</f>
        <v>-4650</v>
      </c>
      <c r="T108" s="31">
        <f t="shared" ref="T108:T109" si="3">S108/12</f>
        <v>-387.5</v>
      </c>
    </row>
    <row r="109" ht="14.25" customHeight="1">
      <c r="B109" s="74">
        <v>15.0</v>
      </c>
      <c r="C109" s="37" t="s">
        <v>102</v>
      </c>
      <c r="D109" s="75">
        <v>500.0</v>
      </c>
      <c r="E109" s="75">
        <v>3.0</v>
      </c>
      <c r="F109" s="76"/>
      <c r="G109" s="41" t="s">
        <v>71</v>
      </c>
      <c r="H109" s="41">
        <v>265.0</v>
      </c>
      <c r="I109" s="35"/>
      <c r="J109" s="33"/>
      <c r="K109" s="33"/>
      <c r="L109" s="24"/>
      <c r="M109" s="33"/>
      <c r="N109" s="149"/>
      <c r="Q109" s="31" t="s">
        <v>132</v>
      </c>
      <c r="R109" s="142"/>
      <c r="S109" s="65">
        <f>100*12*-1</f>
        <v>-1200</v>
      </c>
      <c r="T109" s="31">
        <f t="shared" si="3"/>
        <v>-100</v>
      </c>
    </row>
    <row r="110" ht="14.25" customHeight="1">
      <c r="B110" s="74">
        <v>16.0</v>
      </c>
      <c r="C110" s="37" t="s">
        <v>102</v>
      </c>
      <c r="D110" s="75">
        <v>500.0</v>
      </c>
      <c r="E110" s="75">
        <v>3.0</v>
      </c>
      <c r="F110" s="76"/>
      <c r="G110" s="41" t="s">
        <v>71</v>
      </c>
      <c r="H110" s="41">
        <v>265.0</v>
      </c>
      <c r="I110" s="28"/>
      <c r="J110" s="27" t="s">
        <v>133</v>
      </c>
      <c r="K110" s="24"/>
      <c r="L110" s="24"/>
      <c r="M110" s="24"/>
      <c r="N110" s="149"/>
      <c r="Q110" s="31" t="s">
        <v>134</v>
      </c>
      <c r="R110" s="142"/>
      <c r="S110" s="65">
        <f>150*12*-1</f>
        <v>-1800</v>
      </c>
      <c r="T110" s="105" t="s">
        <v>135</v>
      </c>
    </row>
    <row r="111" ht="14.25" customHeight="1">
      <c r="B111" s="74">
        <v>17.0</v>
      </c>
      <c r="C111" s="37" t="s">
        <v>102</v>
      </c>
      <c r="D111" s="75">
        <v>534.0</v>
      </c>
      <c r="E111" s="75">
        <v>3.0</v>
      </c>
      <c r="F111" s="76"/>
      <c r="G111" s="41" t="s">
        <v>69</v>
      </c>
      <c r="H111" s="41">
        <v>254.0</v>
      </c>
      <c r="I111" s="26"/>
      <c r="J111" s="77">
        <v>1.0</v>
      </c>
      <c r="K111" s="78">
        <f>430000*99%</f>
        <v>425700</v>
      </c>
      <c r="M111" s="27"/>
      <c r="N111" s="149"/>
      <c r="Q111" s="31" t="s">
        <v>136</v>
      </c>
      <c r="R111" s="142"/>
      <c r="S111" s="65">
        <f>100*12*-1</f>
        <v>-1200</v>
      </c>
      <c r="T111" s="31">
        <f>S111/12</f>
        <v>-100</v>
      </c>
    </row>
    <row r="112" ht="14.25" customHeight="1">
      <c r="B112" s="74">
        <v>18.0</v>
      </c>
      <c r="C112" s="37" t="s">
        <v>102</v>
      </c>
      <c r="D112" s="75">
        <v>346.0</v>
      </c>
      <c r="E112" s="75">
        <v>2.0</v>
      </c>
      <c r="F112" s="76"/>
      <c r="G112" s="41" t="s">
        <v>77</v>
      </c>
      <c r="H112" s="41">
        <f t="shared" ref="H112:H113" si="4">252-25</f>
        <v>227</v>
      </c>
      <c r="I112" s="79"/>
      <c r="J112" s="80"/>
      <c r="K112" s="47">
        <v>5000.0</v>
      </c>
      <c r="M112" s="82"/>
      <c r="N112" s="150"/>
      <c r="Q112" s="31" t="s">
        <v>137</v>
      </c>
      <c r="R112" s="142"/>
      <c r="S112" s="73">
        <f>SUM(S105:S111)</f>
        <v>40881.25</v>
      </c>
      <c r="T112" s="144"/>
      <c r="U112" s="31"/>
    </row>
    <row r="113" ht="14.25" customHeight="1">
      <c r="B113" s="87">
        <v>19.0</v>
      </c>
      <c r="C113" s="151" t="s">
        <v>138</v>
      </c>
      <c r="D113" s="89">
        <v>346.0</v>
      </c>
      <c r="E113" s="89">
        <v>2.0</v>
      </c>
      <c r="F113" s="90">
        <v>430000.0</v>
      </c>
      <c r="G113" s="91" t="s">
        <v>77</v>
      </c>
      <c r="H113" s="91">
        <f t="shared" si="4"/>
        <v>227</v>
      </c>
      <c r="I113" s="84"/>
      <c r="J113" s="85">
        <v>0.5</v>
      </c>
      <c r="K113" s="47">
        <f>+J113*K111-K112</f>
        <v>207850</v>
      </c>
      <c r="M113" s="46"/>
      <c r="N113" s="150"/>
      <c r="Q113" s="31" t="s">
        <v>139</v>
      </c>
      <c r="R113" s="145"/>
      <c r="S113" s="65">
        <f>+S112/12</f>
        <v>3406.770833</v>
      </c>
      <c r="T113" s="144"/>
      <c r="U113" s="31"/>
    </row>
    <row r="114" ht="14.25" customHeight="1">
      <c r="B114" s="74">
        <v>20.0</v>
      </c>
      <c r="C114" s="37" t="s">
        <v>102</v>
      </c>
      <c r="D114" s="75">
        <v>500.0</v>
      </c>
      <c r="E114" s="75">
        <v>3.0</v>
      </c>
      <c r="F114" s="76"/>
      <c r="G114" s="41" t="s">
        <v>81</v>
      </c>
      <c r="H114" s="41">
        <v>253.0</v>
      </c>
      <c r="I114" s="92"/>
      <c r="J114" s="85">
        <v>0.3</v>
      </c>
      <c r="K114" s="47">
        <f>+J114*K111</f>
        <v>127710</v>
      </c>
      <c r="M114" s="93"/>
      <c r="N114" s="150"/>
      <c r="Q114" s="31" t="s">
        <v>140</v>
      </c>
      <c r="R114" s="152"/>
      <c r="S114" s="94">
        <f>+S112/S98</f>
        <v>0.09507267442</v>
      </c>
      <c r="T114" s="153"/>
      <c r="U114" s="31"/>
    </row>
    <row r="115" ht="14.25" customHeight="1">
      <c r="B115" s="74">
        <v>21.0</v>
      </c>
      <c r="C115" s="37" t="s">
        <v>102</v>
      </c>
      <c r="D115" s="75">
        <v>500.0</v>
      </c>
      <c r="E115" s="75">
        <v>3.0</v>
      </c>
      <c r="F115" s="76"/>
      <c r="G115" s="41" t="s">
        <v>81</v>
      </c>
      <c r="H115" s="41">
        <v>276.0</v>
      </c>
      <c r="I115" s="92"/>
      <c r="J115" s="95">
        <v>0.2</v>
      </c>
      <c r="K115" s="96">
        <f>+J115*K111</f>
        <v>85140</v>
      </c>
      <c r="M115" s="93"/>
      <c r="N115" s="149"/>
      <c r="Q115" s="31"/>
      <c r="R115" s="31"/>
      <c r="S115" s="31"/>
    </row>
    <row r="116" ht="14.25" customHeight="1">
      <c r="B116" s="74">
        <v>22.0</v>
      </c>
      <c r="C116" s="37" t="s">
        <v>102</v>
      </c>
      <c r="D116" s="75">
        <v>460.0</v>
      </c>
      <c r="E116" s="75">
        <v>3.0</v>
      </c>
      <c r="F116" s="76"/>
      <c r="G116" s="41" t="s">
        <v>82</v>
      </c>
      <c r="H116" s="41">
        <v>252.0</v>
      </c>
      <c r="I116" s="92"/>
      <c r="J116" s="93"/>
      <c r="K116" s="86"/>
      <c r="M116" s="93"/>
      <c r="N116" s="149"/>
      <c r="O116" s="24"/>
      <c r="P116" s="24"/>
      <c r="Q116" s="31"/>
      <c r="R116" s="31"/>
      <c r="S116" s="31"/>
      <c r="T116" s="31"/>
    </row>
    <row r="117" ht="14.25" customHeight="1">
      <c r="B117" s="74">
        <v>23.0</v>
      </c>
      <c r="C117" s="37" t="s">
        <v>102</v>
      </c>
      <c r="D117" s="75">
        <v>465.0</v>
      </c>
      <c r="E117" s="75">
        <v>3.0</v>
      </c>
      <c r="F117" s="76"/>
      <c r="G117" s="41" t="s">
        <v>83</v>
      </c>
      <c r="H117" s="41">
        <v>252.0</v>
      </c>
      <c r="I117" s="28"/>
      <c r="J117" s="24"/>
      <c r="K117" s="24"/>
      <c r="L117" s="24"/>
      <c r="M117" s="99"/>
      <c r="N117" s="149"/>
      <c r="O117" s="99"/>
      <c r="P117" s="100"/>
      <c r="Q117" s="31"/>
      <c r="R117" s="31"/>
      <c r="S117" s="31"/>
      <c r="T117" s="31"/>
    </row>
    <row r="118" ht="14.25" customHeight="1">
      <c r="B118" s="102"/>
      <c r="C118" s="103"/>
      <c r="D118" s="71"/>
      <c r="E118" s="30"/>
      <c r="F118" s="104"/>
      <c r="G118" s="24"/>
      <c r="H118" s="24"/>
      <c r="I118" s="26"/>
      <c r="L118" s="24"/>
      <c r="M118" s="101"/>
      <c r="N118" s="100"/>
      <c r="O118" s="101"/>
      <c r="P118" s="100"/>
      <c r="Q118" s="31"/>
      <c r="R118" s="31"/>
      <c r="S118" s="31"/>
      <c r="T118" s="31"/>
    </row>
    <row r="119" ht="14.25" customHeight="1">
      <c r="B119" s="102"/>
      <c r="C119" s="103"/>
      <c r="D119" s="71"/>
      <c r="E119" s="30"/>
      <c r="F119" s="104"/>
      <c r="G119" s="24"/>
      <c r="H119" s="24"/>
      <c r="I119" s="79"/>
      <c r="L119" s="24"/>
      <c r="M119" s="99"/>
      <c r="N119" s="100"/>
      <c r="O119" s="99"/>
      <c r="P119" s="100"/>
      <c r="Q119" s="31"/>
      <c r="R119" s="31"/>
      <c r="S119" s="31"/>
      <c r="T119" s="31"/>
    </row>
    <row r="120" ht="14.25" customHeight="1">
      <c r="B120" s="107" t="s">
        <v>86</v>
      </c>
      <c r="D120" s="108"/>
      <c r="E120" s="109"/>
      <c r="F120" s="110"/>
      <c r="G120" s="110"/>
      <c r="H120" s="110"/>
      <c r="I120" s="84"/>
      <c r="L120" s="106"/>
      <c r="M120" s="99"/>
      <c r="N120" s="100"/>
      <c r="O120" s="99"/>
      <c r="P120" s="100"/>
      <c r="Q120" s="64"/>
      <c r="R120" s="31"/>
      <c r="S120" s="31"/>
      <c r="T120" s="31"/>
    </row>
    <row r="121" ht="14.25" customHeight="1">
      <c r="B121" s="111"/>
      <c r="C121" s="111"/>
      <c r="D121" s="111"/>
      <c r="E121" s="112"/>
      <c r="F121" s="113"/>
      <c r="G121" s="114"/>
      <c r="H121" s="115"/>
      <c r="I121" s="116"/>
      <c r="L121" s="24"/>
      <c r="M121" s="99"/>
      <c r="N121" s="100"/>
      <c r="O121" s="99"/>
      <c r="P121" s="100"/>
      <c r="Q121" s="64"/>
      <c r="R121" s="31"/>
      <c r="S121" s="31"/>
      <c r="T121" s="31"/>
    </row>
    <row r="122" ht="14.25" customHeight="1">
      <c r="B122" s="33" t="s">
        <v>94</v>
      </c>
      <c r="C122" s="135" t="s">
        <v>12</v>
      </c>
      <c r="D122" s="136" t="s">
        <v>128</v>
      </c>
      <c r="E122" s="136" t="s">
        <v>141</v>
      </c>
      <c r="F122" s="136" t="s">
        <v>97</v>
      </c>
      <c r="G122" s="33" t="s">
        <v>98</v>
      </c>
      <c r="H122" s="34" t="s">
        <v>99</v>
      </c>
      <c r="I122" s="116"/>
      <c r="Q122" s="31"/>
      <c r="R122" s="31"/>
      <c r="S122" s="31"/>
      <c r="T122" s="31"/>
    </row>
    <row r="123" ht="14.25" customHeight="1">
      <c r="B123" s="74">
        <v>24.0</v>
      </c>
      <c r="C123" s="37" t="s">
        <v>102</v>
      </c>
      <c r="D123" s="75">
        <v>584.0</v>
      </c>
      <c r="E123" s="75">
        <v>3.0</v>
      </c>
      <c r="F123" s="76"/>
      <c r="G123" s="41" t="s">
        <v>69</v>
      </c>
      <c r="H123" s="41">
        <v>301.0</v>
      </c>
      <c r="I123" s="116"/>
      <c r="L123" s="117"/>
    </row>
    <row r="124" ht="14.25" customHeight="1">
      <c r="B124" s="87">
        <v>25.0</v>
      </c>
      <c r="C124" s="151" t="s">
        <v>138</v>
      </c>
      <c r="D124" s="89">
        <v>497.0</v>
      </c>
      <c r="E124" s="89">
        <v>3.0</v>
      </c>
      <c r="F124" s="90">
        <v>475000.0</v>
      </c>
      <c r="G124" s="91" t="s">
        <v>71</v>
      </c>
      <c r="H124" s="91">
        <v>276.0</v>
      </c>
      <c r="I124" s="119"/>
      <c r="J124" s="120"/>
      <c r="K124" s="120"/>
      <c r="L124" s="121"/>
      <c r="M124" s="122"/>
    </row>
    <row r="125" ht="14.25" customHeight="1">
      <c r="B125" s="74">
        <v>26.0</v>
      </c>
      <c r="C125" s="37" t="s">
        <v>102</v>
      </c>
      <c r="D125" s="75">
        <v>514.0</v>
      </c>
      <c r="E125" s="75">
        <v>3.0</v>
      </c>
      <c r="F125" s="76"/>
      <c r="G125" s="41" t="s">
        <v>71</v>
      </c>
      <c r="H125" s="41">
        <v>276.0</v>
      </c>
      <c r="I125" s="5"/>
    </row>
    <row r="126" ht="14.25" customHeight="1">
      <c r="B126" s="74">
        <v>27.0</v>
      </c>
      <c r="C126" s="37" t="s">
        <v>102</v>
      </c>
      <c r="D126" s="75">
        <v>564.0</v>
      </c>
      <c r="E126" s="75">
        <v>3.0</v>
      </c>
      <c r="F126" s="76"/>
      <c r="G126" s="41" t="s">
        <v>69</v>
      </c>
      <c r="H126" s="41">
        <v>301.0</v>
      </c>
      <c r="I126" s="5"/>
    </row>
    <row r="127" ht="14.25" customHeight="1">
      <c r="B127" s="74">
        <v>28.0</v>
      </c>
      <c r="C127" s="37" t="s">
        <v>102</v>
      </c>
      <c r="D127" s="75">
        <v>481.0</v>
      </c>
      <c r="E127" s="75">
        <v>3.0</v>
      </c>
      <c r="F127" s="76"/>
      <c r="G127" s="41" t="s">
        <v>88</v>
      </c>
      <c r="H127" s="41">
        <v>276.0</v>
      </c>
      <c r="I127" s="5"/>
    </row>
    <row r="128" ht="14.25" customHeight="1">
      <c r="B128" s="74">
        <v>29.0</v>
      </c>
      <c r="C128" s="37" t="s">
        <v>102</v>
      </c>
      <c r="D128" s="75">
        <v>482.0</v>
      </c>
      <c r="E128" s="75">
        <v>3.0</v>
      </c>
      <c r="F128" s="76"/>
      <c r="G128" s="41" t="s">
        <v>88</v>
      </c>
      <c r="H128" s="41">
        <v>276.0</v>
      </c>
      <c r="I128" s="5"/>
    </row>
    <row r="129" ht="14.25" customHeight="1">
      <c r="B129" s="74">
        <v>30.0</v>
      </c>
      <c r="C129" s="37" t="s">
        <v>102</v>
      </c>
      <c r="D129" s="75">
        <v>483.0</v>
      </c>
      <c r="E129" s="75">
        <v>3.0</v>
      </c>
      <c r="F129" s="76"/>
      <c r="G129" s="41" t="s">
        <v>88</v>
      </c>
      <c r="H129" s="41">
        <v>276.0</v>
      </c>
      <c r="I129" s="5"/>
    </row>
    <row r="130" ht="14.25" customHeight="1">
      <c r="B130" s="74">
        <v>31.0</v>
      </c>
      <c r="C130" s="37" t="s">
        <v>102</v>
      </c>
      <c r="D130" s="75">
        <v>484.0</v>
      </c>
      <c r="E130" s="75">
        <v>3.0</v>
      </c>
      <c r="F130" s="76"/>
      <c r="G130" s="41" t="s">
        <v>88</v>
      </c>
      <c r="H130" s="41">
        <v>276.0</v>
      </c>
      <c r="I130" s="5"/>
    </row>
    <row r="131" ht="14.25" customHeight="1">
      <c r="B131" s="74">
        <v>32.0</v>
      </c>
      <c r="C131" s="37" t="s">
        <v>102</v>
      </c>
      <c r="D131" s="75">
        <v>474.0</v>
      </c>
      <c r="E131" s="75">
        <v>3.0</v>
      </c>
      <c r="F131" s="76"/>
      <c r="G131" s="41" t="s">
        <v>88</v>
      </c>
      <c r="H131" s="41">
        <v>276.0</v>
      </c>
      <c r="I131" s="5"/>
    </row>
    <row r="132" ht="14.25" customHeight="1">
      <c r="B132" s="74">
        <v>33.0</v>
      </c>
      <c r="C132" s="37" t="s">
        <v>102</v>
      </c>
      <c r="D132" s="75">
        <v>479.0</v>
      </c>
      <c r="E132" s="75">
        <v>3.0</v>
      </c>
      <c r="F132" s="76"/>
      <c r="G132" s="41" t="s">
        <v>88</v>
      </c>
      <c r="H132" s="41">
        <v>276.0</v>
      </c>
      <c r="I132" s="5"/>
    </row>
    <row r="133" ht="14.25" customHeight="1">
      <c r="I133" s="5"/>
    </row>
    <row r="134" ht="14.25" customHeight="1">
      <c r="I134" s="5"/>
    </row>
    <row r="135" ht="14.25" customHeight="1">
      <c r="I135" s="5"/>
    </row>
    <row r="136" ht="14.25" customHeight="1">
      <c r="I136" s="5"/>
    </row>
    <row r="137" ht="14.25" customHeight="1">
      <c r="I137" s="5"/>
    </row>
    <row r="138" ht="14.25" customHeight="1">
      <c r="I138" s="5"/>
    </row>
    <row r="139" ht="14.25" customHeight="1">
      <c r="I139" s="5"/>
    </row>
    <row r="140" ht="14.25" customHeight="1">
      <c r="I140" s="5"/>
    </row>
    <row r="141" ht="14.25" customHeight="1">
      <c r="I141" s="5"/>
    </row>
    <row r="142" ht="14.25" customHeight="1">
      <c r="I142" s="5"/>
    </row>
    <row r="143" ht="14.25" customHeight="1">
      <c r="I143" s="5"/>
    </row>
    <row r="144" ht="14.25" customHeight="1">
      <c r="I144" s="5"/>
    </row>
    <row r="145" ht="14.25" customHeight="1">
      <c r="I145" s="5"/>
    </row>
    <row r="146" ht="14.25" customHeight="1">
      <c r="I146" s="5"/>
    </row>
    <row r="147" ht="14.25" customHeight="1">
      <c r="I147" s="5"/>
    </row>
    <row r="148" ht="14.25" customHeight="1">
      <c r="I148" s="5"/>
    </row>
    <row r="149" ht="14.25" customHeight="1">
      <c r="I149" s="5"/>
    </row>
    <row r="150" ht="14.25" customHeight="1">
      <c r="I150" s="5"/>
    </row>
    <row r="151" ht="14.25" customHeight="1">
      <c r="I151" s="5"/>
    </row>
    <row r="152" ht="14.25" customHeight="1">
      <c r="I152" s="5"/>
    </row>
    <row r="153" ht="14.25" customHeight="1">
      <c r="I153" s="5"/>
    </row>
    <row r="154" ht="14.25" customHeight="1">
      <c r="I154" s="5"/>
    </row>
    <row r="155" ht="14.25" customHeight="1">
      <c r="I155" s="5"/>
    </row>
    <row r="156" ht="14.25" customHeight="1">
      <c r="I156" s="5"/>
    </row>
    <row r="157" ht="14.25" customHeight="1">
      <c r="I157" s="5"/>
    </row>
    <row r="158" ht="14.25" customHeight="1">
      <c r="I158" s="5"/>
    </row>
    <row r="159" ht="14.25" customHeight="1">
      <c r="I159" s="5"/>
    </row>
    <row r="160" ht="14.25" customHeight="1">
      <c r="I160" s="5"/>
    </row>
    <row r="161" ht="14.25" customHeight="1">
      <c r="I161" s="5"/>
    </row>
    <row r="162" ht="14.25" customHeight="1">
      <c r="I162" s="5"/>
    </row>
    <row r="163" ht="14.25" customHeight="1">
      <c r="I163" s="5"/>
    </row>
    <row r="164" ht="14.25" customHeight="1">
      <c r="I164" s="5"/>
    </row>
    <row r="165" ht="14.25" customHeight="1">
      <c r="I165" s="5"/>
    </row>
    <row r="166" ht="14.25" customHeight="1">
      <c r="I166" s="5"/>
    </row>
    <row r="167" ht="14.25" customHeight="1">
      <c r="I167" s="5"/>
    </row>
    <row r="168" ht="14.25" customHeight="1">
      <c r="I168" s="5"/>
    </row>
    <row r="169" ht="14.25" customHeight="1">
      <c r="I169" s="5"/>
    </row>
    <row r="170" ht="14.25" customHeight="1">
      <c r="I170" s="5"/>
    </row>
    <row r="171" ht="14.25" customHeight="1">
      <c r="I171" s="5"/>
    </row>
    <row r="172" ht="14.25" customHeight="1">
      <c r="I172" s="5"/>
    </row>
    <row r="173" ht="14.25" customHeight="1">
      <c r="I173" s="5"/>
    </row>
    <row r="174" ht="14.25" customHeight="1">
      <c r="I174" s="5"/>
    </row>
    <row r="175" ht="14.25" customHeight="1">
      <c r="I175" s="5"/>
    </row>
    <row r="176" ht="14.25" customHeight="1">
      <c r="I176" s="5"/>
    </row>
    <row r="177" ht="14.25" customHeight="1">
      <c r="I177" s="5"/>
    </row>
    <row r="178" ht="14.25" customHeight="1">
      <c r="I178" s="5"/>
    </row>
    <row r="179" ht="14.25" customHeight="1">
      <c r="I179" s="5"/>
    </row>
    <row r="180" ht="14.25" customHeight="1">
      <c r="I180" s="5"/>
    </row>
    <row r="181" ht="14.25" customHeight="1">
      <c r="I181" s="5"/>
    </row>
    <row r="182" ht="14.25" customHeight="1">
      <c r="I182" s="5"/>
    </row>
    <row r="183" ht="14.25" customHeight="1">
      <c r="I183" s="5"/>
    </row>
    <row r="184" ht="14.25" customHeight="1">
      <c r="I184" s="5"/>
    </row>
    <row r="185" ht="14.25" customHeight="1">
      <c r="I185" s="5"/>
    </row>
    <row r="186" ht="14.25" customHeight="1">
      <c r="I186" s="5"/>
    </row>
    <row r="187" ht="14.25" customHeight="1">
      <c r="I187" s="5"/>
    </row>
    <row r="188" ht="14.25" customHeight="1">
      <c r="I188" s="5"/>
    </row>
    <row r="189" ht="14.25" customHeight="1">
      <c r="I189" s="5"/>
    </row>
    <row r="190" ht="14.25" customHeight="1">
      <c r="I190" s="5"/>
    </row>
    <row r="191" ht="14.25" customHeight="1">
      <c r="I191" s="5"/>
    </row>
    <row r="192" ht="14.25" customHeight="1">
      <c r="I192" s="5"/>
    </row>
    <row r="193" ht="14.25" customHeight="1">
      <c r="I193" s="5"/>
    </row>
    <row r="194" ht="14.25" customHeight="1">
      <c r="I194" s="5"/>
    </row>
    <row r="195" ht="14.25" customHeight="1">
      <c r="I195" s="5"/>
    </row>
    <row r="196" ht="14.25" customHeight="1">
      <c r="I196" s="5"/>
    </row>
    <row r="197" ht="14.25" customHeight="1">
      <c r="I197" s="5"/>
    </row>
    <row r="198" ht="14.25" customHeight="1">
      <c r="I198" s="5"/>
    </row>
    <row r="199" ht="14.25" customHeight="1">
      <c r="I199" s="5"/>
    </row>
    <row r="200" ht="14.25" customHeight="1">
      <c r="I200" s="5"/>
    </row>
    <row r="201" ht="14.25" customHeight="1">
      <c r="I201" s="5"/>
    </row>
    <row r="202" ht="14.25" customHeight="1">
      <c r="I202" s="5"/>
    </row>
    <row r="203" ht="14.25" customHeight="1">
      <c r="I203" s="5"/>
    </row>
    <row r="204" ht="14.25" customHeight="1">
      <c r="I204" s="5"/>
    </row>
    <row r="205" ht="14.25" customHeight="1">
      <c r="I205" s="5"/>
    </row>
    <row r="206" ht="14.25" customHeight="1">
      <c r="I206" s="5"/>
    </row>
    <row r="207" ht="14.25" customHeight="1">
      <c r="I207" s="5"/>
    </row>
    <row r="208" ht="14.25" customHeight="1">
      <c r="I208" s="5"/>
    </row>
    <row r="209" ht="14.25" customHeight="1">
      <c r="I209" s="5"/>
    </row>
    <row r="210" ht="14.25" customHeight="1">
      <c r="I210" s="5"/>
    </row>
    <row r="211" ht="14.25" customHeight="1">
      <c r="I211" s="5"/>
    </row>
    <row r="212" ht="14.25" customHeight="1">
      <c r="I212" s="5"/>
    </row>
    <row r="213" ht="14.25" customHeight="1">
      <c r="I213" s="5"/>
    </row>
    <row r="214" ht="14.25" customHeight="1">
      <c r="I214" s="5"/>
    </row>
    <row r="215" ht="14.25" customHeight="1">
      <c r="I215" s="5"/>
    </row>
    <row r="216" ht="14.25" customHeight="1">
      <c r="I216" s="5"/>
    </row>
    <row r="217" ht="14.25" customHeight="1">
      <c r="I217" s="5"/>
    </row>
    <row r="218" ht="14.25" customHeight="1">
      <c r="I218" s="5"/>
    </row>
    <row r="219" ht="14.25" customHeight="1">
      <c r="I219" s="5"/>
    </row>
    <row r="220" ht="14.25" customHeight="1">
      <c r="I220" s="5"/>
    </row>
    <row r="221" ht="14.25" customHeight="1">
      <c r="I221" s="5"/>
    </row>
    <row r="222" ht="14.25" customHeight="1">
      <c r="I222" s="5"/>
    </row>
    <row r="223" ht="14.25" customHeight="1">
      <c r="I223" s="5"/>
    </row>
    <row r="224" ht="14.25" customHeight="1">
      <c r="I224" s="5"/>
    </row>
    <row r="225" ht="14.25" customHeight="1">
      <c r="I225" s="5"/>
    </row>
    <row r="226" ht="14.25" customHeight="1">
      <c r="I226" s="5"/>
    </row>
    <row r="227" ht="14.25" customHeight="1">
      <c r="I227" s="5"/>
    </row>
    <row r="228" ht="14.25" customHeight="1">
      <c r="I228" s="5"/>
    </row>
    <row r="229" ht="14.25" customHeight="1">
      <c r="I229" s="5"/>
    </row>
    <row r="230" ht="14.25" customHeight="1">
      <c r="I230" s="5"/>
    </row>
    <row r="231" ht="14.25" customHeight="1">
      <c r="I231" s="5"/>
    </row>
    <row r="232" ht="14.25" customHeight="1">
      <c r="I232" s="5"/>
    </row>
    <row r="233" ht="14.25" customHeight="1">
      <c r="I233" s="5"/>
    </row>
    <row r="234" ht="14.25" customHeight="1">
      <c r="I234" s="5"/>
    </row>
    <row r="235" ht="14.25" customHeight="1">
      <c r="I235" s="5"/>
    </row>
    <row r="236" ht="14.25" customHeight="1">
      <c r="I236" s="5"/>
    </row>
    <row r="237" ht="14.25" customHeight="1">
      <c r="I237" s="5"/>
    </row>
    <row r="238" ht="14.25" customHeight="1">
      <c r="I238" s="5"/>
    </row>
    <row r="239" ht="14.25" customHeight="1">
      <c r="I239" s="5"/>
    </row>
    <row r="240" ht="14.25" customHeight="1">
      <c r="I240" s="5"/>
    </row>
    <row r="241" ht="14.25" customHeight="1">
      <c r="I241" s="5"/>
    </row>
    <row r="242" ht="14.25" customHeight="1">
      <c r="I242" s="5"/>
    </row>
    <row r="243" ht="14.25" customHeight="1">
      <c r="I243" s="5"/>
    </row>
    <row r="244" ht="14.25" customHeight="1">
      <c r="I244" s="5"/>
    </row>
    <row r="245" ht="14.25" customHeight="1">
      <c r="I245" s="5"/>
    </row>
    <row r="246" ht="14.25" customHeight="1">
      <c r="I246" s="5"/>
    </row>
    <row r="247" ht="14.25" customHeight="1">
      <c r="I247" s="5"/>
    </row>
    <row r="248" ht="14.25" customHeight="1">
      <c r="I248" s="5"/>
    </row>
    <row r="249" ht="14.25" customHeight="1">
      <c r="I249" s="5"/>
    </row>
    <row r="250" ht="14.25" customHeight="1">
      <c r="I250" s="5"/>
    </row>
    <row r="251" ht="14.25" customHeight="1">
      <c r="I251" s="5"/>
    </row>
    <row r="252" ht="14.25" customHeight="1">
      <c r="I252" s="5"/>
    </row>
    <row r="253" ht="14.25" customHeight="1">
      <c r="I253" s="5"/>
    </row>
    <row r="254" ht="14.25" customHeight="1">
      <c r="I254" s="5"/>
    </row>
    <row r="255" ht="14.25" customHeight="1">
      <c r="I255" s="5"/>
    </row>
    <row r="256" ht="14.25" customHeight="1">
      <c r="I256" s="5"/>
    </row>
    <row r="257" ht="14.25" customHeight="1">
      <c r="I257" s="5"/>
    </row>
    <row r="258" ht="14.25" customHeight="1">
      <c r="I258" s="5"/>
    </row>
    <row r="259" ht="14.25" customHeight="1">
      <c r="I259" s="5"/>
    </row>
    <row r="260" ht="14.25" customHeight="1">
      <c r="I260" s="5"/>
    </row>
    <row r="261" ht="14.25" customHeight="1">
      <c r="I261" s="5"/>
    </row>
    <row r="262" ht="14.25" customHeight="1">
      <c r="I262" s="5"/>
    </row>
    <row r="263" ht="14.25" customHeight="1">
      <c r="I263" s="5"/>
    </row>
    <row r="264" ht="14.25" customHeight="1">
      <c r="I264" s="5"/>
    </row>
    <row r="265" ht="14.25" customHeight="1">
      <c r="I265" s="5"/>
    </row>
    <row r="266" ht="14.25" customHeight="1">
      <c r="I266" s="5"/>
    </row>
    <row r="267" ht="14.25" customHeight="1">
      <c r="I267" s="5"/>
    </row>
    <row r="268" ht="14.25" customHeight="1">
      <c r="I268" s="5"/>
    </row>
    <row r="269" ht="14.25" customHeight="1">
      <c r="I269" s="5"/>
    </row>
    <row r="270" ht="14.25" customHeight="1">
      <c r="I270" s="5"/>
    </row>
    <row r="271" ht="14.25" customHeight="1">
      <c r="I271" s="5"/>
    </row>
    <row r="272" ht="14.25" customHeight="1">
      <c r="I272" s="5"/>
    </row>
    <row r="273" ht="14.25" customHeight="1">
      <c r="I273" s="5"/>
    </row>
    <row r="274" ht="14.25" customHeight="1">
      <c r="I274" s="5"/>
    </row>
    <row r="275" ht="14.25" customHeight="1">
      <c r="I275" s="5"/>
    </row>
    <row r="276" ht="14.25" customHeight="1">
      <c r="I276" s="5"/>
    </row>
    <row r="277" ht="14.25" customHeight="1">
      <c r="I277" s="5"/>
    </row>
    <row r="278" ht="14.25" customHeight="1">
      <c r="I278" s="5"/>
    </row>
    <row r="279" ht="14.25" customHeight="1">
      <c r="I279" s="5"/>
    </row>
    <row r="280" ht="14.25" customHeight="1">
      <c r="I280" s="5"/>
    </row>
    <row r="281" ht="14.25" customHeight="1">
      <c r="I281" s="5"/>
    </row>
    <row r="282" ht="14.25" customHeight="1">
      <c r="I282" s="5"/>
    </row>
    <row r="283" ht="14.25" customHeight="1">
      <c r="I283" s="5"/>
    </row>
    <row r="284" ht="14.25" customHeight="1">
      <c r="I284" s="5"/>
    </row>
    <row r="285" ht="14.25" customHeight="1">
      <c r="I285" s="5"/>
    </row>
    <row r="286" ht="14.25" customHeight="1">
      <c r="I286" s="5"/>
    </row>
    <row r="287" ht="14.25" customHeight="1">
      <c r="I287" s="5"/>
    </row>
    <row r="288" ht="14.25" customHeight="1">
      <c r="I288" s="5"/>
    </row>
    <row r="289" ht="14.25" customHeight="1">
      <c r="I289" s="5"/>
    </row>
    <row r="290" ht="14.25" customHeight="1">
      <c r="I290" s="5"/>
    </row>
    <row r="291" ht="14.25" customHeight="1">
      <c r="I291" s="5"/>
    </row>
    <row r="292" ht="14.25" customHeight="1">
      <c r="I292" s="5"/>
    </row>
    <row r="293" ht="14.25" customHeight="1">
      <c r="I293" s="5"/>
    </row>
    <row r="294" ht="14.25" customHeight="1">
      <c r="I294" s="5"/>
    </row>
    <row r="295" ht="14.25" customHeight="1">
      <c r="I295" s="5"/>
    </row>
    <row r="296" ht="14.25" customHeight="1">
      <c r="I296" s="5"/>
    </row>
    <row r="297" ht="14.25" customHeight="1">
      <c r="I297" s="5"/>
    </row>
    <row r="298" ht="14.25" customHeight="1">
      <c r="I298" s="5"/>
    </row>
    <row r="299" ht="14.25" customHeight="1">
      <c r="I299" s="5"/>
    </row>
    <row r="300" ht="14.25" customHeight="1">
      <c r="I300" s="5"/>
    </row>
    <row r="301" ht="14.25" customHeight="1">
      <c r="I301" s="5"/>
    </row>
    <row r="302" ht="14.25" customHeight="1">
      <c r="I302" s="5"/>
    </row>
    <row r="303" ht="14.25" customHeight="1">
      <c r="I303" s="5"/>
    </row>
    <row r="304" ht="14.25" customHeight="1">
      <c r="I304" s="5"/>
    </row>
    <row r="305" ht="14.25" customHeight="1">
      <c r="I305" s="5"/>
    </row>
    <row r="306" ht="14.25" customHeight="1">
      <c r="I306" s="5"/>
    </row>
    <row r="307" ht="14.25" customHeight="1">
      <c r="I307" s="5"/>
    </row>
    <row r="308" ht="14.25" customHeight="1">
      <c r="I308" s="5"/>
    </row>
    <row r="309" ht="14.25" customHeight="1">
      <c r="I309" s="5"/>
    </row>
    <row r="310" ht="14.25" customHeight="1">
      <c r="I310" s="5"/>
    </row>
    <row r="311" ht="14.25" customHeight="1">
      <c r="I311" s="5"/>
    </row>
    <row r="312" ht="14.25" customHeight="1">
      <c r="I312" s="5"/>
    </row>
    <row r="313" ht="14.25" customHeight="1">
      <c r="I313" s="5"/>
    </row>
    <row r="314" ht="14.25" customHeight="1">
      <c r="I314" s="5"/>
    </row>
    <row r="315" ht="14.25" customHeight="1">
      <c r="I315" s="5"/>
    </row>
    <row r="316" ht="14.25" customHeight="1">
      <c r="I316" s="5"/>
    </row>
    <row r="317" ht="14.25" customHeight="1">
      <c r="I317" s="5"/>
    </row>
    <row r="318" ht="14.25" customHeight="1">
      <c r="I318" s="5"/>
    </row>
    <row r="319" ht="14.25" customHeight="1">
      <c r="I319" s="5"/>
    </row>
    <row r="320" ht="14.25" customHeight="1">
      <c r="I320" s="5"/>
    </row>
    <row r="321" ht="14.25" customHeight="1">
      <c r="I321" s="5"/>
    </row>
    <row r="322" ht="14.25" customHeight="1">
      <c r="I322" s="5"/>
    </row>
    <row r="323" ht="14.25" customHeight="1">
      <c r="I323" s="5"/>
    </row>
    <row r="324" ht="14.25" customHeight="1">
      <c r="I324" s="5"/>
    </row>
    <row r="325" ht="14.25" customHeight="1">
      <c r="I325" s="5"/>
    </row>
    <row r="326" ht="14.25" customHeight="1">
      <c r="I326" s="5"/>
    </row>
    <row r="327" ht="14.25" customHeight="1">
      <c r="I327" s="5"/>
    </row>
    <row r="328" ht="14.25" customHeight="1">
      <c r="I328" s="5"/>
    </row>
    <row r="329" ht="14.25" customHeight="1">
      <c r="I329" s="5"/>
    </row>
    <row r="330" ht="14.25" customHeight="1">
      <c r="I330" s="5"/>
    </row>
    <row r="331" ht="14.25" customHeight="1">
      <c r="I331" s="5"/>
    </row>
    <row r="332" ht="14.25" customHeight="1">
      <c r="I332" s="5"/>
    </row>
    <row r="333" ht="14.25" customHeight="1">
      <c r="I333" s="5"/>
    </row>
    <row r="334" ht="14.25" customHeight="1">
      <c r="I334" s="5"/>
    </row>
    <row r="335" ht="14.25" customHeight="1">
      <c r="I335" s="5"/>
    </row>
    <row r="336" ht="14.25" customHeight="1">
      <c r="I336" s="5"/>
    </row>
    <row r="337" ht="14.25" customHeight="1">
      <c r="I337" s="5"/>
    </row>
    <row r="338" ht="14.25" customHeight="1">
      <c r="I338" s="5"/>
    </row>
    <row r="339" ht="14.25" customHeight="1">
      <c r="I339" s="5"/>
    </row>
    <row r="340" ht="14.25" customHeight="1">
      <c r="I340" s="5"/>
    </row>
    <row r="341" ht="14.25" customHeight="1">
      <c r="I341" s="5"/>
    </row>
    <row r="342" ht="14.25" customHeight="1">
      <c r="I342" s="5"/>
    </row>
    <row r="343" ht="14.25" customHeight="1">
      <c r="I343" s="5"/>
    </row>
    <row r="344" ht="14.25" customHeight="1">
      <c r="I344" s="5"/>
    </row>
    <row r="345" ht="14.25" customHeight="1">
      <c r="I345" s="5"/>
    </row>
    <row r="346" ht="14.25" customHeight="1">
      <c r="I346" s="5"/>
    </row>
    <row r="347" ht="14.25" customHeight="1">
      <c r="I347" s="5"/>
    </row>
    <row r="348" ht="14.25" customHeight="1">
      <c r="I348" s="5"/>
    </row>
    <row r="349" ht="14.25" customHeight="1">
      <c r="I349" s="5"/>
    </row>
    <row r="350" ht="14.25" customHeight="1">
      <c r="I350" s="5"/>
    </row>
    <row r="351" ht="14.25" customHeight="1">
      <c r="I351" s="5"/>
    </row>
    <row r="352" ht="14.25" customHeight="1">
      <c r="I352" s="5"/>
    </row>
    <row r="353" ht="14.25" customHeight="1">
      <c r="I353" s="5"/>
    </row>
    <row r="354" ht="14.25" customHeight="1">
      <c r="I354" s="5"/>
    </row>
    <row r="355" ht="14.25" customHeight="1">
      <c r="I355" s="5"/>
    </row>
    <row r="356" ht="14.25" customHeight="1">
      <c r="I356" s="5"/>
    </row>
    <row r="357" ht="14.25" customHeight="1">
      <c r="I357" s="5"/>
    </row>
    <row r="358" ht="14.25" customHeight="1">
      <c r="I358" s="5"/>
    </row>
    <row r="359" ht="14.25" customHeight="1">
      <c r="I359" s="5"/>
    </row>
    <row r="360" ht="14.25" customHeight="1">
      <c r="I360" s="5"/>
    </row>
    <row r="361" ht="14.25" customHeight="1">
      <c r="I361" s="5"/>
    </row>
    <row r="362" ht="14.25" customHeight="1">
      <c r="I362" s="5"/>
    </row>
    <row r="363" ht="14.25" customHeight="1">
      <c r="I363" s="5"/>
    </row>
    <row r="364" ht="14.25" customHeight="1">
      <c r="I364" s="5"/>
    </row>
    <row r="365" ht="14.25" customHeight="1">
      <c r="I365" s="5"/>
    </row>
    <row r="366" ht="14.25" customHeight="1">
      <c r="I366" s="5"/>
    </row>
    <row r="367" ht="14.25" customHeight="1">
      <c r="I367" s="5"/>
    </row>
    <row r="368" ht="14.25" customHeight="1">
      <c r="I368" s="5"/>
    </row>
    <row r="369" ht="14.25" customHeight="1">
      <c r="I369" s="5"/>
    </row>
    <row r="370" ht="14.25" customHeight="1">
      <c r="I370" s="5"/>
    </row>
    <row r="371" ht="14.25" customHeight="1">
      <c r="I371" s="5"/>
    </row>
    <row r="372" ht="14.25" customHeight="1">
      <c r="I372" s="5"/>
    </row>
    <row r="373" ht="14.25" customHeight="1">
      <c r="I373" s="5"/>
    </row>
    <row r="374" ht="14.25" customHeight="1">
      <c r="I374" s="5"/>
    </row>
    <row r="375" ht="14.25" customHeight="1">
      <c r="I375" s="5"/>
    </row>
    <row r="376" ht="14.25" customHeight="1">
      <c r="I376" s="5"/>
    </row>
    <row r="377" ht="14.25" customHeight="1">
      <c r="I377" s="5"/>
    </row>
    <row r="378" ht="14.25" customHeight="1">
      <c r="I378" s="5"/>
    </row>
    <row r="379" ht="14.25" customHeight="1">
      <c r="I379" s="5"/>
    </row>
    <row r="380" ht="14.25" customHeight="1">
      <c r="I380" s="5"/>
    </row>
    <row r="381" ht="14.25" customHeight="1">
      <c r="I381" s="5"/>
    </row>
    <row r="382" ht="14.25" customHeight="1">
      <c r="I382" s="5"/>
    </row>
    <row r="383" ht="14.25" customHeight="1">
      <c r="I383" s="5"/>
    </row>
    <row r="384" ht="14.25" customHeight="1">
      <c r="I384" s="5"/>
    </row>
    <row r="385" ht="14.25" customHeight="1">
      <c r="I385" s="5"/>
    </row>
    <row r="386" ht="14.25" customHeight="1">
      <c r="I386" s="5"/>
    </row>
    <row r="387" ht="14.25" customHeight="1">
      <c r="I387" s="5"/>
    </row>
    <row r="388" ht="14.25" customHeight="1">
      <c r="I388" s="5"/>
    </row>
    <row r="389" ht="14.25" customHeight="1">
      <c r="I389" s="5"/>
    </row>
    <row r="390" ht="14.25" customHeight="1">
      <c r="I390" s="5"/>
    </row>
    <row r="391" ht="14.25" customHeight="1">
      <c r="I391" s="5"/>
    </row>
    <row r="392" ht="14.25" customHeight="1">
      <c r="I392" s="5"/>
    </row>
    <row r="393" ht="14.25" customHeight="1">
      <c r="I393" s="5"/>
    </row>
    <row r="394" ht="14.25" customHeight="1">
      <c r="I394" s="5"/>
    </row>
    <row r="395" ht="14.25" customHeight="1">
      <c r="I395" s="5"/>
    </row>
    <row r="396" ht="14.25" customHeight="1">
      <c r="I396" s="5"/>
    </row>
    <row r="397" ht="14.25" customHeight="1">
      <c r="I397" s="5"/>
    </row>
    <row r="398" ht="14.25" customHeight="1">
      <c r="I398" s="5"/>
    </row>
    <row r="399" ht="14.25" customHeight="1">
      <c r="I399" s="5"/>
    </row>
    <row r="400" ht="14.25" customHeight="1">
      <c r="I400" s="5"/>
    </row>
    <row r="401" ht="14.25" customHeight="1">
      <c r="I401" s="5"/>
    </row>
    <row r="402" ht="14.25" customHeight="1">
      <c r="I402" s="5"/>
    </row>
    <row r="403" ht="14.25" customHeight="1">
      <c r="I403" s="5"/>
    </row>
    <row r="404" ht="14.25" customHeight="1">
      <c r="I404" s="5"/>
    </row>
    <row r="405" ht="14.25" customHeight="1">
      <c r="I405" s="5"/>
    </row>
    <row r="406" ht="14.25" customHeight="1">
      <c r="I406" s="5"/>
    </row>
    <row r="407" ht="14.25" customHeight="1">
      <c r="I407" s="5"/>
    </row>
    <row r="408" ht="14.25" customHeight="1">
      <c r="I408" s="5"/>
    </row>
    <row r="409" ht="14.25" customHeight="1">
      <c r="I409" s="5"/>
    </row>
    <row r="410" ht="14.25" customHeight="1">
      <c r="I410" s="5"/>
    </row>
    <row r="411" ht="14.25" customHeight="1">
      <c r="I411" s="5"/>
    </row>
    <row r="412" ht="14.25" customHeight="1">
      <c r="I412" s="5"/>
    </row>
    <row r="413" ht="14.25" customHeight="1">
      <c r="I413" s="5"/>
    </row>
    <row r="414" ht="14.25" customHeight="1">
      <c r="I414" s="5"/>
    </row>
    <row r="415" ht="14.25" customHeight="1">
      <c r="I415" s="5"/>
    </row>
    <row r="416" ht="14.25" customHeight="1">
      <c r="I416" s="5"/>
    </row>
    <row r="417" ht="14.25" customHeight="1">
      <c r="I417" s="5"/>
    </row>
    <row r="418" ht="14.25" customHeight="1">
      <c r="I418" s="5"/>
    </row>
    <row r="419" ht="14.25" customHeight="1">
      <c r="I419" s="5"/>
    </row>
    <row r="420" ht="14.25" customHeight="1">
      <c r="I420" s="5"/>
    </row>
    <row r="421" ht="14.25" customHeight="1">
      <c r="I421" s="5"/>
    </row>
    <row r="422" ht="14.25" customHeight="1">
      <c r="I422" s="5"/>
    </row>
    <row r="423" ht="14.25" customHeight="1">
      <c r="I423" s="5"/>
    </row>
    <row r="424" ht="14.25" customHeight="1">
      <c r="I424" s="5"/>
    </row>
    <row r="425" ht="14.25" customHeight="1">
      <c r="I425" s="5"/>
    </row>
    <row r="426" ht="14.25" customHeight="1">
      <c r="I426" s="5"/>
    </row>
    <row r="427" ht="14.25" customHeight="1">
      <c r="I427" s="5"/>
    </row>
    <row r="428" ht="14.25" customHeight="1">
      <c r="I428" s="5"/>
    </row>
    <row r="429" ht="14.25" customHeight="1">
      <c r="I429" s="5"/>
    </row>
    <row r="430" ht="14.25" customHeight="1">
      <c r="I430" s="5"/>
    </row>
    <row r="431" ht="14.25" customHeight="1">
      <c r="I431" s="5"/>
    </row>
    <row r="432" ht="14.25" customHeight="1">
      <c r="I432" s="5"/>
    </row>
    <row r="433" ht="14.25" customHeight="1">
      <c r="I433" s="5"/>
    </row>
    <row r="434" ht="14.25" customHeight="1">
      <c r="I434" s="5"/>
    </row>
    <row r="435" ht="14.25" customHeight="1">
      <c r="I435" s="5"/>
    </row>
    <row r="436" ht="14.25" customHeight="1">
      <c r="I436" s="5"/>
    </row>
    <row r="437" ht="14.25" customHeight="1">
      <c r="I437" s="5"/>
    </row>
    <row r="438" ht="14.25" customHeight="1">
      <c r="I438" s="5"/>
    </row>
    <row r="439" ht="14.25" customHeight="1">
      <c r="I439" s="5"/>
    </row>
    <row r="440" ht="14.25" customHeight="1">
      <c r="I440" s="5"/>
    </row>
    <row r="441" ht="14.25" customHeight="1">
      <c r="I441" s="5"/>
    </row>
    <row r="442" ht="14.25" customHeight="1">
      <c r="I442" s="5"/>
    </row>
    <row r="443" ht="14.25" customHeight="1">
      <c r="I443" s="5"/>
    </row>
    <row r="444" ht="14.25" customHeight="1">
      <c r="I444" s="5"/>
    </row>
    <row r="445" ht="14.25" customHeight="1">
      <c r="I445" s="5"/>
    </row>
    <row r="446" ht="14.25" customHeight="1">
      <c r="I446" s="5"/>
    </row>
    <row r="447" ht="14.25" customHeight="1">
      <c r="I447" s="5"/>
    </row>
    <row r="448" ht="14.25" customHeight="1">
      <c r="I448" s="5"/>
    </row>
    <row r="449" ht="14.25" customHeight="1">
      <c r="I449" s="5"/>
    </row>
    <row r="450" ht="14.25" customHeight="1">
      <c r="I450" s="5"/>
    </row>
    <row r="451" ht="14.25" customHeight="1">
      <c r="I451" s="5"/>
    </row>
    <row r="452" ht="14.25" customHeight="1">
      <c r="I452" s="5"/>
    </row>
    <row r="453" ht="14.25" customHeight="1">
      <c r="I453" s="5"/>
    </row>
    <row r="454" ht="14.25" customHeight="1">
      <c r="I454" s="5"/>
    </row>
    <row r="455" ht="14.25" customHeight="1">
      <c r="I455" s="5"/>
    </row>
    <row r="456" ht="14.25" customHeight="1">
      <c r="I456" s="5"/>
    </row>
    <row r="457" ht="14.25" customHeight="1">
      <c r="I457" s="5"/>
    </row>
    <row r="458" ht="14.25" customHeight="1">
      <c r="I458" s="5"/>
    </row>
    <row r="459" ht="14.25" customHeight="1">
      <c r="I459" s="5"/>
    </row>
    <row r="460" ht="14.25" customHeight="1">
      <c r="I460" s="5"/>
    </row>
    <row r="461" ht="14.25" customHeight="1">
      <c r="I461" s="5"/>
    </row>
    <row r="462" ht="14.25" customHeight="1">
      <c r="I462" s="5"/>
    </row>
    <row r="463" ht="14.25" customHeight="1">
      <c r="I463" s="5"/>
    </row>
    <row r="464" ht="14.25" customHeight="1">
      <c r="I464" s="5"/>
    </row>
    <row r="465" ht="14.25" customHeight="1">
      <c r="I465" s="5"/>
    </row>
    <row r="466" ht="14.25" customHeight="1">
      <c r="I466" s="5"/>
    </row>
    <row r="467" ht="14.25" customHeight="1">
      <c r="I467" s="5"/>
    </row>
    <row r="468" ht="14.25" customHeight="1">
      <c r="I468" s="5"/>
    </row>
    <row r="469" ht="14.25" customHeight="1">
      <c r="I469" s="5"/>
    </row>
    <row r="470" ht="14.25" customHeight="1">
      <c r="I470" s="5"/>
    </row>
    <row r="471" ht="14.25" customHeight="1">
      <c r="I471" s="5"/>
    </row>
    <row r="472" ht="14.25" customHeight="1">
      <c r="I472" s="5"/>
    </row>
    <row r="473" ht="14.25" customHeight="1">
      <c r="I473" s="5"/>
    </row>
    <row r="474" ht="14.25" customHeight="1">
      <c r="I474" s="5"/>
    </row>
    <row r="475" ht="14.25" customHeight="1">
      <c r="I475" s="5"/>
    </row>
    <row r="476" ht="14.25" customHeight="1">
      <c r="I476" s="5"/>
    </row>
    <row r="477" ht="14.25" customHeight="1">
      <c r="I477" s="5"/>
    </row>
    <row r="478" ht="14.25" customHeight="1">
      <c r="I478" s="5"/>
    </row>
    <row r="479" ht="14.25" customHeight="1">
      <c r="I479" s="5"/>
    </row>
    <row r="480" ht="14.25" customHeight="1">
      <c r="I480" s="5"/>
    </row>
    <row r="481" ht="14.25" customHeight="1">
      <c r="I481" s="5"/>
    </row>
    <row r="482" ht="14.25" customHeight="1">
      <c r="I482" s="5"/>
    </row>
    <row r="483" ht="14.25" customHeight="1">
      <c r="I483" s="5"/>
    </row>
    <row r="484" ht="14.25" customHeight="1">
      <c r="I484" s="5"/>
    </row>
    <row r="485" ht="14.25" customHeight="1">
      <c r="I485" s="5"/>
    </row>
    <row r="486" ht="14.25" customHeight="1">
      <c r="I486" s="5"/>
    </row>
    <row r="487" ht="14.25" customHeight="1">
      <c r="I487" s="5"/>
    </row>
    <row r="488" ht="14.25" customHeight="1">
      <c r="I488" s="5"/>
    </row>
    <row r="489" ht="14.25" customHeight="1">
      <c r="I489" s="5"/>
    </row>
    <row r="490" ht="14.25" customHeight="1">
      <c r="I490" s="5"/>
    </row>
    <row r="491" ht="14.25" customHeight="1">
      <c r="I491" s="5"/>
    </row>
    <row r="492" ht="14.25" customHeight="1">
      <c r="I492" s="5"/>
    </row>
    <row r="493" ht="14.25" customHeight="1">
      <c r="I493" s="5"/>
    </row>
    <row r="494" ht="14.25" customHeight="1">
      <c r="I494" s="5"/>
    </row>
    <row r="495" ht="14.25" customHeight="1">
      <c r="I495" s="5"/>
    </row>
    <row r="496" ht="14.25" customHeight="1">
      <c r="I496" s="5"/>
    </row>
    <row r="497" ht="14.25" customHeight="1">
      <c r="I497" s="5"/>
    </row>
    <row r="498" ht="14.25" customHeight="1">
      <c r="I498" s="5"/>
    </row>
    <row r="499" ht="14.25" customHeight="1">
      <c r="I499" s="5"/>
    </row>
    <row r="500" ht="14.25" customHeight="1">
      <c r="I500" s="5"/>
    </row>
    <row r="501" ht="14.25" customHeight="1">
      <c r="I501" s="5"/>
    </row>
    <row r="502" ht="14.25" customHeight="1">
      <c r="I502" s="5"/>
    </row>
    <row r="503" ht="14.25" customHeight="1">
      <c r="I503" s="5"/>
    </row>
    <row r="504" ht="14.25" customHeight="1">
      <c r="I504" s="5"/>
    </row>
    <row r="505" ht="14.25" customHeight="1">
      <c r="I505" s="5"/>
    </row>
    <row r="506" ht="14.25" customHeight="1">
      <c r="I506" s="5"/>
    </row>
    <row r="507" ht="14.25" customHeight="1">
      <c r="I507" s="5"/>
    </row>
    <row r="508" ht="14.25" customHeight="1">
      <c r="I508" s="5"/>
    </row>
    <row r="509" ht="14.25" customHeight="1">
      <c r="I509" s="5"/>
    </row>
    <row r="510" ht="14.25" customHeight="1">
      <c r="I510" s="5"/>
    </row>
    <row r="511" ht="14.25" customHeight="1">
      <c r="I511" s="5"/>
    </row>
    <row r="512" ht="14.25" customHeight="1">
      <c r="I512" s="5"/>
    </row>
    <row r="513" ht="14.25" customHeight="1">
      <c r="I513" s="5"/>
    </row>
    <row r="514" ht="14.25" customHeight="1">
      <c r="I514" s="5"/>
    </row>
    <row r="515" ht="14.25" customHeight="1">
      <c r="I515" s="5"/>
    </row>
    <row r="516" ht="14.25" customHeight="1">
      <c r="I516" s="5"/>
    </row>
    <row r="517" ht="14.25" customHeight="1">
      <c r="I517" s="5"/>
    </row>
    <row r="518" ht="14.25" customHeight="1">
      <c r="I518" s="5"/>
    </row>
    <row r="519" ht="14.25" customHeight="1">
      <c r="I519" s="5"/>
    </row>
    <row r="520" ht="14.25" customHeight="1">
      <c r="I520" s="5"/>
    </row>
    <row r="521" ht="14.25" customHeight="1">
      <c r="I521" s="5"/>
    </row>
    <row r="522" ht="14.25" customHeight="1">
      <c r="I522" s="5"/>
    </row>
    <row r="523" ht="14.25" customHeight="1">
      <c r="I523" s="5"/>
    </row>
    <row r="524" ht="14.25" customHeight="1">
      <c r="I524" s="5"/>
    </row>
    <row r="525" ht="14.25" customHeight="1">
      <c r="I525" s="5"/>
    </row>
    <row r="526" ht="14.25" customHeight="1">
      <c r="I526" s="5"/>
    </row>
    <row r="527" ht="14.25" customHeight="1">
      <c r="I527" s="5"/>
    </row>
    <row r="528" ht="14.25" customHeight="1">
      <c r="I528" s="5"/>
    </row>
    <row r="529" ht="14.25" customHeight="1">
      <c r="I529" s="5"/>
    </row>
    <row r="530" ht="14.25" customHeight="1">
      <c r="I530" s="5"/>
    </row>
    <row r="531" ht="14.25" customHeight="1">
      <c r="I531" s="5"/>
    </row>
    <row r="532" ht="14.25" customHeight="1">
      <c r="I532" s="5"/>
    </row>
    <row r="533" ht="14.25" customHeight="1">
      <c r="I533" s="5"/>
    </row>
    <row r="534" ht="14.25" customHeight="1">
      <c r="I534" s="5"/>
    </row>
    <row r="535" ht="14.25" customHeight="1">
      <c r="I535" s="5"/>
    </row>
    <row r="536" ht="14.25" customHeight="1">
      <c r="I536" s="5"/>
    </row>
    <row r="537" ht="14.25" customHeight="1">
      <c r="I537" s="5"/>
    </row>
    <row r="538" ht="14.25" customHeight="1">
      <c r="I538" s="5"/>
    </row>
    <row r="539" ht="14.25" customHeight="1">
      <c r="I539" s="5"/>
    </row>
    <row r="540" ht="14.25" customHeight="1">
      <c r="I540" s="5"/>
    </row>
    <row r="541" ht="14.25" customHeight="1">
      <c r="I541" s="5"/>
    </row>
    <row r="542" ht="14.25" customHeight="1">
      <c r="I542" s="5"/>
    </row>
    <row r="543" ht="14.25" customHeight="1">
      <c r="I543" s="5"/>
    </row>
    <row r="544" ht="14.25" customHeight="1">
      <c r="I544" s="5"/>
    </row>
    <row r="545" ht="14.25" customHeight="1">
      <c r="I545" s="5"/>
    </row>
    <row r="546" ht="14.25" customHeight="1">
      <c r="I546" s="5"/>
    </row>
    <row r="547" ht="14.25" customHeight="1">
      <c r="I547" s="5"/>
    </row>
    <row r="548" ht="14.25" customHeight="1">
      <c r="I548" s="5"/>
    </row>
    <row r="549" ht="14.25" customHeight="1">
      <c r="I549" s="5"/>
    </row>
    <row r="550" ht="14.25" customHeight="1">
      <c r="I550" s="5"/>
    </row>
    <row r="551" ht="14.25" customHeight="1">
      <c r="I551" s="5"/>
    </row>
    <row r="552" ht="14.25" customHeight="1">
      <c r="I552" s="5"/>
    </row>
    <row r="553" ht="14.25" customHeight="1">
      <c r="I553" s="5"/>
    </row>
    <row r="554" ht="14.25" customHeight="1">
      <c r="I554" s="5"/>
    </row>
    <row r="555" ht="14.25" customHeight="1">
      <c r="I555" s="5"/>
    </row>
    <row r="556" ht="14.25" customHeight="1">
      <c r="I556" s="5"/>
    </row>
    <row r="557" ht="14.25" customHeight="1">
      <c r="I557" s="5"/>
    </row>
    <row r="558" ht="14.25" customHeight="1">
      <c r="I558" s="5"/>
    </row>
    <row r="559" ht="14.25" customHeight="1">
      <c r="I559" s="5"/>
    </row>
    <row r="560" ht="14.25" customHeight="1">
      <c r="I560" s="5"/>
    </row>
    <row r="561" ht="14.25" customHeight="1">
      <c r="I561" s="5"/>
    </row>
    <row r="562" ht="14.25" customHeight="1">
      <c r="I562" s="5"/>
    </row>
    <row r="563" ht="14.25" customHeight="1">
      <c r="I563" s="5"/>
    </row>
    <row r="564" ht="14.25" customHeight="1">
      <c r="I564" s="5"/>
    </row>
    <row r="565" ht="14.25" customHeight="1">
      <c r="I565" s="5"/>
    </row>
    <row r="566" ht="14.25" customHeight="1">
      <c r="I566" s="5"/>
    </row>
    <row r="567" ht="14.25" customHeight="1">
      <c r="I567" s="5"/>
    </row>
    <row r="568" ht="14.25" customHeight="1">
      <c r="I568" s="5"/>
    </row>
    <row r="569" ht="14.25" customHeight="1">
      <c r="I569" s="5"/>
    </row>
    <row r="570" ht="14.25" customHeight="1">
      <c r="I570" s="5"/>
    </row>
    <row r="571" ht="14.25" customHeight="1">
      <c r="I571" s="5"/>
    </row>
    <row r="572" ht="14.25" customHeight="1">
      <c r="I572" s="5"/>
    </row>
    <row r="573" ht="14.25" customHeight="1">
      <c r="I573" s="5"/>
    </row>
    <row r="574" ht="14.25" customHeight="1">
      <c r="I574" s="5"/>
    </row>
    <row r="575" ht="14.25" customHeight="1">
      <c r="I575" s="5"/>
    </row>
    <row r="576" ht="14.25" customHeight="1">
      <c r="I576" s="5"/>
    </row>
    <row r="577" ht="14.25" customHeight="1">
      <c r="I577" s="5"/>
    </row>
    <row r="578" ht="14.25" customHeight="1">
      <c r="I578" s="5"/>
    </row>
    <row r="579" ht="14.25" customHeight="1">
      <c r="I579" s="5"/>
    </row>
    <row r="580" ht="14.25" customHeight="1">
      <c r="I580" s="5"/>
    </row>
    <row r="581" ht="14.25" customHeight="1">
      <c r="I581" s="5"/>
    </row>
    <row r="582" ht="14.25" customHeight="1">
      <c r="I582" s="5"/>
    </row>
    <row r="583" ht="14.25" customHeight="1">
      <c r="I583" s="5"/>
    </row>
    <row r="584" ht="14.25" customHeight="1">
      <c r="I584" s="5"/>
    </row>
    <row r="585" ht="14.25" customHeight="1">
      <c r="I585" s="5"/>
    </row>
    <row r="586" ht="14.25" customHeight="1">
      <c r="I586" s="5"/>
    </row>
    <row r="587" ht="14.25" customHeight="1">
      <c r="I587" s="5"/>
    </row>
    <row r="588" ht="14.25" customHeight="1">
      <c r="I588" s="5"/>
    </row>
    <row r="589" ht="14.25" customHeight="1">
      <c r="I589" s="5"/>
    </row>
    <row r="590" ht="14.25" customHeight="1">
      <c r="I590" s="5"/>
    </row>
    <row r="591" ht="14.25" customHeight="1">
      <c r="I591" s="5"/>
    </row>
    <row r="592" ht="14.25" customHeight="1">
      <c r="I592" s="5"/>
    </row>
    <row r="593" ht="14.25" customHeight="1">
      <c r="I593" s="5"/>
    </row>
    <row r="594" ht="14.25" customHeight="1">
      <c r="I594" s="5"/>
    </row>
    <row r="595" ht="14.25" customHeight="1">
      <c r="I595" s="5"/>
    </row>
    <row r="596" ht="14.25" customHeight="1">
      <c r="I596" s="5"/>
    </row>
    <row r="597" ht="14.25" customHeight="1">
      <c r="I597" s="5"/>
    </row>
    <row r="598" ht="14.25" customHeight="1">
      <c r="I598" s="5"/>
    </row>
    <row r="599" ht="14.25" customHeight="1">
      <c r="I599" s="5"/>
    </row>
    <row r="600" ht="14.25" customHeight="1">
      <c r="I600" s="5"/>
    </row>
    <row r="601" ht="14.25" customHeight="1">
      <c r="I601" s="5"/>
    </row>
    <row r="602" ht="14.25" customHeight="1">
      <c r="I602" s="5"/>
    </row>
    <row r="603" ht="14.25" customHeight="1">
      <c r="I603" s="5"/>
    </row>
    <row r="604" ht="14.25" customHeight="1">
      <c r="I604" s="5"/>
    </row>
    <row r="605" ht="14.25" customHeight="1">
      <c r="I605" s="5"/>
    </row>
    <row r="606" ht="14.25" customHeight="1">
      <c r="I606" s="5"/>
    </row>
    <row r="607" ht="14.25" customHeight="1">
      <c r="I607" s="5"/>
    </row>
    <row r="608" ht="14.25" customHeight="1">
      <c r="I608" s="5"/>
    </row>
    <row r="609" ht="14.25" customHeight="1">
      <c r="I609" s="5"/>
    </row>
    <row r="610" ht="14.25" customHeight="1">
      <c r="I610" s="5"/>
    </row>
    <row r="611" ht="14.25" customHeight="1">
      <c r="I611" s="5"/>
    </row>
    <row r="612" ht="14.25" customHeight="1">
      <c r="I612" s="5"/>
    </row>
    <row r="613" ht="14.25" customHeight="1">
      <c r="I613" s="5"/>
    </row>
    <row r="614" ht="14.25" customHeight="1">
      <c r="I614" s="5"/>
    </row>
    <row r="615" ht="14.25" customHeight="1">
      <c r="I615" s="5"/>
    </row>
    <row r="616" ht="14.25" customHeight="1">
      <c r="I616" s="5"/>
    </row>
    <row r="617" ht="14.25" customHeight="1">
      <c r="I617" s="5"/>
    </row>
    <row r="618" ht="14.25" customHeight="1">
      <c r="I618" s="5"/>
    </row>
    <row r="619" ht="14.25" customHeight="1">
      <c r="I619" s="5"/>
    </row>
    <row r="620" ht="14.25" customHeight="1">
      <c r="I620" s="5"/>
    </row>
    <row r="621" ht="14.25" customHeight="1">
      <c r="I621" s="5"/>
    </row>
    <row r="622" ht="14.25" customHeight="1">
      <c r="I622" s="5"/>
    </row>
    <row r="623" ht="14.25" customHeight="1">
      <c r="I623" s="5"/>
    </row>
    <row r="624" ht="14.25" customHeight="1">
      <c r="I624" s="5"/>
    </row>
    <row r="625" ht="14.25" customHeight="1">
      <c r="I625" s="5"/>
    </row>
    <row r="626" ht="14.25" customHeight="1">
      <c r="I626" s="5"/>
    </row>
    <row r="627" ht="14.25" customHeight="1">
      <c r="I627" s="5"/>
    </row>
    <row r="628" ht="14.25" customHeight="1">
      <c r="I628" s="5"/>
    </row>
    <row r="629" ht="14.25" customHeight="1">
      <c r="I629" s="5"/>
    </row>
    <row r="630" ht="14.25" customHeight="1">
      <c r="I630" s="5"/>
    </row>
    <row r="631" ht="14.25" customHeight="1">
      <c r="I631" s="5"/>
    </row>
    <row r="632" ht="14.25" customHeight="1">
      <c r="I632" s="5"/>
    </row>
    <row r="633" ht="14.25" customHeight="1">
      <c r="I633" s="5"/>
    </row>
    <row r="634" ht="14.25" customHeight="1">
      <c r="I634" s="5"/>
    </row>
    <row r="635" ht="14.25" customHeight="1">
      <c r="I635" s="5"/>
    </row>
    <row r="636" ht="14.25" customHeight="1">
      <c r="I636" s="5"/>
    </row>
    <row r="637" ht="14.25" customHeight="1">
      <c r="I637" s="5"/>
    </row>
    <row r="638" ht="14.25" customHeight="1">
      <c r="I638" s="5"/>
    </row>
    <row r="639" ht="14.25" customHeight="1">
      <c r="I639" s="5"/>
    </row>
    <row r="640" ht="14.25" customHeight="1">
      <c r="I640" s="5"/>
    </row>
    <row r="641" ht="14.25" customHeight="1">
      <c r="I641" s="5"/>
    </row>
    <row r="642" ht="14.25" customHeight="1">
      <c r="I642" s="5"/>
    </row>
    <row r="643" ht="14.25" customHeight="1">
      <c r="I643" s="5"/>
    </row>
    <row r="644" ht="14.25" customHeight="1">
      <c r="I644" s="5"/>
    </row>
    <row r="645" ht="14.25" customHeight="1">
      <c r="I645" s="5"/>
    </row>
    <row r="646" ht="14.25" customHeight="1">
      <c r="I646" s="5"/>
    </row>
    <row r="647" ht="14.25" customHeight="1">
      <c r="I647" s="5"/>
    </row>
    <row r="648" ht="14.25" customHeight="1">
      <c r="I648" s="5"/>
    </row>
    <row r="649" ht="14.25" customHeight="1">
      <c r="I649" s="5"/>
    </row>
    <row r="650" ht="14.25" customHeight="1">
      <c r="I650" s="5"/>
    </row>
    <row r="651" ht="14.25" customHeight="1">
      <c r="I651" s="5"/>
    </row>
    <row r="652" ht="14.25" customHeight="1">
      <c r="I652" s="5"/>
    </row>
    <row r="653" ht="14.25" customHeight="1">
      <c r="I653" s="5"/>
    </row>
    <row r="654" ht="14.25" customHeight="1">
      <c r="I654" s="5"/>
    </row>
    <row r="655" ht="14.25" customHeight="1">
      <c r="I655" s="5"/>
    </row>
    <row r="656" ht="14.25" customHeight="1">
      <c r="I656" s="5"/>
    </row>
    <row r="657" ht="14.25" customHeight="1">
      <c r="I657" s="5"/>
    </row>
    <row r="658" ht="14.25" customHeight="1">
      <c r="I658" s="5"/>
    </row>
    <row r="659" ht="14.25" customHeight="1">
      <c r="I659" s="5"/>
    </row>
    <row r="660" ht="14.25" customHeight="1">
      <c r="I660" s="5"/>
    </row>
    <row r="661" ht="14.25" customHeight="1">
      <c r="I661" s="5"/>
    </row>
    <row r="662" ht="14.25" customHeight="1">
      <c r="I662" s="5"/>
    </row>
    <row r="663" ht="14.25" customHeight="1">
      <c r="I663" s="5"/>
    </row>
    <row r="664" ht="14.25" customHeight="1">
      <c r="I664" s="5"/>
    </row>
    <row r="665" ht="14.25" customHeight="1">
      <c r="I665" s="5"/>
    </row>
    <row r="666" ht="14.25" customHeight="1">
      <c r="I666" s="5"/>
    </row>
    <row r="667" ht="14.25" customHeight="1">
      <c r="I667" s="5"/>
    </row>
    <row r="668" ht="14.25" customHeight="1">
      <c r="I668" s="5"/>
    </row>
    <row r="669" ht="14.25" customHeight="1">
      <c r="I669" s="5"/>
    </row>
    <row r="670" ht="14.25" customHeight="1">
      <c r="I670" s="5"/>
    </row>
    <row r="671" ht="14.25" customHeight="1">
      <c r="I671" s="5"/>
    </row>
    <row r="672" ht="14.25" customHeight="1">
      <c r="I672" s="5"/>
    </row>
    <row r="673" ht="14.25" customHeight="1">
      <c r="I673" s="5"/>
    </row>
    <row r="674" ht="14.25" customHeight="1">
      <c r="I674" s="5"/>
    </row>
    <row r="675" ht="14.25" customHeight="1">
      <c r="I675" s="5"/>
    </row>
    <row r="676" ht="14.25" customHeight="1">
      <c r="I676" s="5"/>
    </row>
    <row r="677" ht="14.25" customHeight="1">
      <c r="I677" s="5"/>
    </row>
    <row r="678" ht="14.25" customHeight="1">
      <c r="I678" s="5"/>
    </row>
    <row r="679" ht="14.25" customHeight="1">
      <c r="I679" s="5"/>
    </row>
    <row r="680" ht="14.25" customHeight="1">
      <c r="I680" s="5"/>
    </row>
    <row r="681" ht="14.25" customHeight="1">
      <c r="I681" s="5"/>
    </row>
    <row r="682" ht="14.25" customHeight="1">
      <c r="I682" s="5"/>
    </row>
    <row r="683" ht="14.25" customHeight="1">
      <c r="I683" s="5"/>
    </row>
    <row r="684" ht="14.25" customHeight="1">
      <c r="I684" s="5"/>
    </row>
    <row r="685" ht="14.25" customHeight="1">
      <c r="I685" s="5"/>
    </row>
    <row r="686" ht="14.25" customHeight="1">
      <c r="I686" s="5"/>
    </row>
    <row r="687" ht="14.25" customHeight="1">
      <c r="I687" s="5"/>
    </row>
    <row r="688" ht="14.25" customHeight="1">
      <c r="I688" s="5"/>
    </row>
    <row r="689" ht="14.25" customHeight="1">
      <c r="I689" s="5"/>
    </row>
    <row r="690" ht="14.25" customHeight="1">
      <c r="I690" s="5"/>
    </row>
    <row r="691" ht="14.25" customHeight="1">
      <c r="I691" s="5"/>
    </row>
    <row r="692" ht="14.25" customHeight="1">
      <c r="I692" s="5"/>
    </row>
    <row r="693" ht="14.25" customHeight="1">
      <c r="I693" s="5"/>
    </row>
    <row r="694" ht="14.25" customHeight="1">
      <c r="I694" s="5"/>
    </row>
    <row r="695" ht="14.25" customHeight="1">
      <c r="I695" s="5"/>
    </row>
    <row r="696" ht="14.25" customHeight="1">
      <c r="I696" s="5"/>
    </row>
    <row r="697" ht="14.25" customHeight="1">
      <c r="I697" s="5"/>
    </row>
    <row r="698" ht="14.25" customHeight="1">
      <c r="I698" s="5"/>
    </row>
    <row r="699" ht="14.25" customHeight="1">
      <c r="I699" s="5"/>
    </row>
    <row r="700" ht="14.25" customHeight="1">
      <c r="I700" s="5"/>
    </row>
    <row r="701" ht="14.25" customHeight="1">
      <c r="I701" s="5"/>
    </row>
    <row r="702" ht="14.25" customHeight="1">
      <c r="I702" s="5"/>
    </row>
    <row r="703" ht="14.25" customHeight="1">
      <c r="I703" s="5"/>
    </row>
    <row r="704" ht="14.25" customHeight="1">
      <c r="I704" s="5"/>
    </row>
    <row r="705" ht="14.25" customHeight="1">
      <c r="I705" s="5"/>
    </row>
    <row r="706" ht="14.25" customHeight="1">
      <c r="I706" s="5"/>
    </row>
    <row r="707" ht="14.25" customHeight="1">
      <c r="I707" s="5"/>
    </row>
    <row r="708" ht="14.25" customHeight="1">
      <c r="I708" s="5"/>
    </row>
    <row r="709" ht="14.25" customHeight="1">
      <c r="I709" s="5"/>
    </row>
    <row r="710" ht="14.25" customHeight="1">
      <c r="I710" s="5"/>
    </row>
    <row r="711" ht="14.25" customHeight="1">
      <c r="I711" s="5"/>
    </row>
    <row r="712" ht="14.25" customHeight="1">
      <c r="I712" s="5"/>
    </row>
    <row r="713" ht="14.25" customHeight="1">
      <c r="I713" s="5"/>
    </row>
    <row r="714" ht="14.25" customHeight="1">
      <c r="I714" s="5"/>
    </row>
    <row r="715" ht="14.25" customHeight="1">
      <c r="I715" s="5"/>
    </row>
    <row r="716" ht="14.25" customHeight="1">
      <c r="I716" s="5"/>
    </row>
    <row r="717" ht="14.25" customHeight="1">
      <c r="I717" s="5"/>
    </row>
    <row r="718" ht="14.25" customHeight="1">
      <c r="I718" s="5"/>
    </row>
    <row r="719" ht="14.25" customHeight="1">
      <c r="I719" s="5"/>
    </row>
    <row r="720" ht="14.25" customHeight="1">
      <c r="I720" s="5"/>
    </row>
    <row r="721" ht="14.25" customHeight="1">
      <c r="I721" s="5"/>
    </row>
    <row r="722" ht="14.25" customHeight="1">
      <c r="I722" s="5"/>
    </row>
    <row r="723" ht="14.25" customHeight="1">
      <c r="I723" s="5"/>
    </row>
    <row r="724" ht="14.25" customHeight="1">
      <c r="I724" s="5"/>
    </row>
    <row r="725" ht="14.25" customHeight="1">
      <c r="I725" s="5"/>
    </row>
    <row r="726" ht="14.25" customHeight="1">
      <c r="I726" s="5"/>
    </row>
    <row r="727" ht="14.25" customHeight="1">
      <c r="I727" s="5"/>
    </row>
    <row r="728" ht="14.25" customHeight="1">
      <c r="I728" s="5"/>
    </row>
    <row r="729" ht="14.25" customHeight="1">
      <c r="I729" s="5"/>
    </row>
    <row r="730" ht="14.25" customHeight="1">
      <c r="I730" s="5"/>
    </row>
    <row r="731" ht="14.25" customHeight="1">
      <c r="I731" s="5"/>
    </row>
    <row r="732" ht="14.25" customHeight="1">
      <c r="I732" s="5"/>
    </row>
    <row r="733" ht="14.25" customHeight="1">
      <c r="I733" s="5"/>
    </row>
    <row r="734" ht="14.25" customHeight="1">
      <c r="I734" s="5"/>
    </row>
    <row r="735" ht="14.25" customHeight="1">
      <c r="I735" s="5"/>
    </row>
    <row r="736" ht="14.25" customHeight="1">
      <c r="I736" s="5"/>
    </row>
    <row r="737" ht="14.25" customHeight="1">
      <c r="I737" s="5"/>
    </row>
    <row r="738" ht="14.25" customHeight="1">
      <c r="I738" s="5"/>
    </row>
    <row r="739" ht="14.25" customHeight="1">
      <c r="I739" s="5"/>
    </row>
    <row r="740" ht="14.25" customHeight="1">
      <c r="I740" s="5"/>
    </row>
    <row r="741" ht="14.25" customHeight="1">
      <c r="I741" s="5"/>
    </row>
    <row r="742" ht="14.25" customHeight="1">
      <c r="I742" s="5"/>
    </row>
    <row r="743" ht="14.25" customHeight="1">
      <c r="I743" s="5"/>
    </row>
    <row r="744" ht="14.25" customHeight="1">
      <c r="I744" s="5"/>
    </row>
    <row r="745" ht="14.25" customHeight="1">
      <c r="I745" s="5"/>
    </row>
    <row r="746" ht="14.25" customHeight="1">
      <c r="I746" s="5"/>
    </row>
    <row r="747" ht="14.25" customHeight="1">
      <c r="I747" s="5"/>
    </row>
    <row r="748" ht="14.25" customHeight="1">
      <c r="I748" s="5"/>
    </row>
    <row r="749" ht="14.25" customHeight="1">
      <c r="I749" s="5"/>
    </row>
    <row r="750" ht="14.25" customHeight="1">
      <c r="I750" s="5"/>
    </row>
    <row r="751" ht="14.25" customHeight="1">
      <c r="I751" s="5"/>
    </row>
    <row r="752" ht="14.25" customHeight="1">
      <c r="I752" s="5"/>
    </row>
    <row r="753" ht="14.25" customHeight="1">
      <c r="I753" s="5"/>
    </row>
    <row r="754" ht="14.25" customHeight="1">
      <c r="I754" s="5"/>
    </row>
    <row r="755" ht="14.25" customHeight="1">
      <c r="I755" s="5"/>
    </row>
    <row r="756" ht="14.25" customHeight="1">
      <c r="I756" s="5"/>
    </row>
    <row r="757" ht="14.25" customHeight="1">
      <c r="I757" s="5"/>
    </row>
    <row r="758" ht="14.25" customHeight="1">
      <c r="I758" s="5"/>
    </row>
    <row r="759" ht="14.25" customHeight="1">
      <c r="I759" s="5"/>
    </row>
    <row r="760" ht="14.25" customHeight="1">
      <c r="I760" s="5"/>
    </row>
    <row r="761" ht="14.25" customHeight="1">
      <c r="I761" s="5"/>
    </row>
    <row r="762" ht="14.25" customHeight="1">
      <c r="I762" s="5"/>
    </row>
    <row r="763" ht="14.25" customHeight="1">
      <c r="I763" s="5"/>
    </row>
    <row r="764" ht="14.25" customHeight="1">
      <c r="I764" s="5"/>
    </row>
    <row r="765" ht="14.25" customHeight="1">
      <c r="I765" s="5"/>
    </row>
    <row r="766" ht="14.25" customHeight="1">
      <c r="I766" s="5"/>
    </row>
    <row r="767" ht="14.25" customHeight="1">
      <c r="I767" s="5"/>
    </row>
    <row r="768" ht="14.25" customHeight="1">
      <c r="I768" s="5"/>
    </row>
    <row r="769" ht="14.25" customHeight="1">
      <c r="I769" s="5"/>
    </row>
    <row r="770" ht="14.25" customHeight="1">
      <c r="I770" s="5"/>
    </row>
    <row r="771" ht="14.25" customHeight="1">
      <c r="I771" s="5"/>
    </row>
    <row r="772" ht="14.25" customHeight="1">
      <c r="I772" s="5"/>
    </row>
    <row r="773" ht="14.25" customHeight="1">
      <c r="I773" s="5"/>
    </row>
    <row r="774" ht="14.25" customHeight="1">
      <c r="I774" s="5"/>
    </row>
    <row r="775" ht="14.25" customHeight="1">
      <c r="I775" s="5"/>
    </row>
    <row r="776" ht="14.25" customHeight="1">
      <c r="I776" s="5"/>
    </row>
    <row r="777" ht="14.25" customHeight="1">
      <c r="I777" s="5"/>
    </row>
    <row r="778" ht="14.25" customHeight="1">
      <c r="I778" s="5"/>
    </row>
    <row r="779" ht="14.25" customHeight="1">
      <c r="I779" s="5"/>
    </row>
    <row r="780" ht="14.25" customHeight="1">
      <c r="I780" s="5"/>
    </row>
    <row r="781" ht="14.25" customHeight="1">
      <c r="I781" s="5"/>
    </row>
    <row r="782" ht="14.25" customHeight="1">
      <c r="I782" s="5"/>
    </row>
    <row r="783" ht="14.25" customHeight="1">
      <c r="I783" s="5"/>
    </row>
    <row r="784" ht="14.25" customHeight="1">
      <c r="I784" s="5"/>
    </row>
    <row r="785" ht="14.25" customHeight="1">
      <c r="I785" s="5"/>
    </row>
    <row r="786" ht="14.25" customHeight="1">
      <c r="I786" s="5"/>
    </row>
    <row r="787" ht="14.25" customHeight="1">
      <c r="I787" s="5"/>
    </row>
    <row r="788" ht="14.25" customHeight="1">
      <c r="I788" s="5"/>
    </row>
    <row r="789" ht="14.25" customHeight="1">
      <c r="I789" s="5"/>
    </row>
    <row r="790" ht="14.25" customHeight="1">
      <c r="I790" s="5"/>
    </row>
    <row r="791" ht="14.25" customHeight="1">
      <c r="I791" s="5"/>
    </row>
    <row r="792" ht="14.25" customHeight="1">
      <c r="I792" s="5"/>
    </row>
    <row r="793" ht="14.25" customHeight="1">
      <c r="I793" s="5"/>
    </row>
    <row r="794" ht="14.25" customHeight="1">
      <c r="I794" s="5"/>
    </row>
    <row r="795" ht="14.25" customHeight="1">
      <c r="I795" s="5"/>
    </row>
    <row r="796" ht="14.25" customHeight="1">
      <c r="I796" s="5"/>
    </row>
    <row r="797" ht="14.25" customHeight="1">
      <c r="I797" s="5"/>
    </row>
    <row r="798" ht="14.25" customHeight="1">
      <c r="I798" s="5"/>
    </row>
    <row r="799" ht="14.25" customHeight="1">
      <c r="I799" s="5"/>
    </row>
    <row r="800" ht="14.25" customHeight="1">
      <c r="I800" s="5"/>
    </row>
    <row r="801" ht="14.25" customHeight="1">
      <c r="I801" s="5"/>
    </row>
    <row r="802" ht="14.25" customHeight="1">
      <c r="I802" s="5"/>
    </row>
    <row r="803" ht="14.25" customHeight="1">
      <c r="I803" s="5"/>
    </row>
    <row r="804" ht="14.25" customHeight="1">
      <c r="I804" s="5"/>
    </row>
    <row r="805" ht="14.25" customHeight="1">
      <c r="I805" s="5"/>
    </row>
    <row r="806" ht="14.25" customHeight="1">
      <c r="I806" s="5"/>
    </row>
    <row r="807" ht="14.25" customHeight="1">
      <c r="I807" s="5"/>
    </row>
    <row r="808" ht="14.25" customHeight="1">
      <c r="I808" s="5"/>
    </row>
    <row r="809" ht="14.25" customHeight="1">
      <c r="I809" s="5"/>
    </row>
    <row r="810" ht="14.25" customHeight="1">
      <c r="I810" s="5"/>
    </row>
    <row r="811" ht="14.25" customHeight="1">
      <c r="I811" s="5"/>
    </row>
    <row r="812" ht="14.25" customHeight="1">
      <c r="I812" s="5"/>
    </row>
    <row r="813" ht="14.25" customHeight="1">
      <c r="I813" s="5"/>
    </row>
    <row r="814" ht="14.25" customHeight="1">
      <c r="I814" s="5"/>
    </row>
    <row r="815" ht="14.25" customHeight="1">
      <c r="I815" s="5"/>
    </row>
    <row r="816" ht="14.25" customHeight="1">
      <c r="I816" s="5"/>
    </row>
    <row r="817" ht="14.25" customHeight="1">
      <c r="I817" s="5"/>
    </row>
    <row r="818" ht="14.25" customHeight="1">
      <c r="I818" s="5"/>
    </row>
    <row r="819" ht="14.25" customHeight="1">
      <c r="I819" s="5"/>
    </row>
    <row r="820" ht="14.25" customHeight="1">
      <c r="I820" s="5"/>
    </row>
    <row r="821" ht="14.25" customHeight="1">
      <c r="I821" s="5"/>
    </row>
    <row r="822" ht="14.25" customHeight="1">
      <c r="I822" s="5"/>
    </row>
    <row r="823" ht="14.25" customHeight="1">
      <c r="I823" s="5"/>
    </row>
    <row r="824" ht="14.25" customHeight="1">
      <c r="I824" s="5"/>
    </row>
    <row r="825" ht="14.25" customHeight="1">
      <c r="I825" s="5"/>
    </row>
    <row r="826" ht="14.25" customHeight="1">
      <c r="I826" s="5"/>
    </row>
    <row r="827" ht="14.25" customHeight="1">
      <c r="I827" s="5"/>
    </row>
    <row r="828" ht="14.25" customHeight="1">
      <c r="I828" s="5"/>
    </row>
    <row r="829" ht="14.25" customHeight="1">
      <c r="I829" s="5"/>
    </row>
    <row r="830" ht="14.25" customHeight="1">
      <c r="I830" s="5"/>
    </row>
    <row r="831" ht="14.25" customHeight="1">
      <c r="I831" s="5"/>
    </row>
    <row r="832" ht="14.25" customHeight="1">
      <c r="I832" s="5"/>
    </row>
    <row r="833" ht="14.25" customHeight="1">
      <c r="I833" s="5"/>
    </row>
    <row r="834" ht="14.25" customHeight="1">
      <c r="I834" s="5"/>
    </row>
    <row r="835" ht="14.25" customHeight="1">
      <c r="I835" s="5"/>
    </row>
    <row r="836" ht="14.25" customHeight="1">
      <c r="I836" s="5"/>
    </row>
    <row r="837" ht="14.25" customHeight="1">
      <c r="I837" s="5"/>
    </row>
    <row r="838" ht="14.25" customHeight="1">
      <c r="I838" s="5"/>
    </row>
    <row r="839" ht="14.25" customHeight="1">
      <c r="I839" s="5"/>
    </row>
    <row r="840" ht="14.25" customHeight="1">
      <c r="I840" s="5"/>
    </row>
    <row r="841" ht="14.25" customHeight="1">
      <c r="I841" s="5"/>
    </row>
    <row r="842" ht="14.25" customHeight="1">
      <c r="I842" s="5"/>
    </row>
    <row r="843" ht="14.25" customHeight="1">
      <c r="I843" s="5"/>
    </row>
    <row r="844" ht="14.25" customHeight="1">
      <c r="I844" s="5"/>
    </row>
    <row r="845" ht="14.25" customHeight="1">
      <c r="I845" s="5"/>
    </row>
    <row r="846" ht="14.25" customHeight="1">
      <c r="I846" s="5"/>
    </row>
    <row r="847" ht="14.25" customHeight="1">
      <c r="I847" s="5"/>
    </row>
    <row r="848" ht="14.25" customHeight="1">
      <c r="I848" s="5"/>
    </row>
    <row r="849" ht="14.25" customHeight="1">
      <c r="I849" s="5"/>
    </row>
    <row r="850" ht="14.25" customHeight="1">
      <c r="I850" s="5"/>
    </row>
    <row r="851" ht="14.25" customHeight="1">
      <c r="I851" s="5"/>
    </row>
    <row r="852" ht="14.25" customHeight="1">
      <c r="I852" s="5"/>
    </row>
    <row r="853" ht="14.25" customHeight="1">
      <c r="I853" s="5"/>
    </row>
    <row r="854" ht="14.25" customHeight="1">
      <c r="I854" s="5"/>
    </row>
    <row r="855" ht="14.25" customHeight="1">
      <c r="I855" s="5"/>
    </row>
    <row r="856" ht="14.25" customHeight="1">
      <c r="I856" s="5"/>
    </row>
    <row r="857" ht="14.25" customHeight="1">
      <c r="I857" s="5"/>
    </row>
    <row r="858" ht="14.25" customHeight="1">
      <c r="I858" s="5"/>
    </row>
    <row r="859" ht="14.25" customHeight="1">
      <c r="I859" s="5"/>
    </row>
    <row r="860" ht="14.25" customHeight="1">
      <c r="I860" s="5"/>
    </row>
    <row r="861" ht="14.25" customHeight="1">
      <c r="I861" s="5"/>
    </row>
    <row r="862" ht="14.25" customHeight="1">
      <c r="I862" s="5"/>
    </row>
    <row r="863" ht="14.25" customHeight="1">
      <c r="I863" s="5"/>
    </row>
    <row r="864" ht="14.25" customHeight="1">
      <c r="I864" s="5"/>
    </row>
    <row r="865" ht="14.25" customHeight="1">
      <c r="I865" s="5"/>
    </row>
    <row r="866" ht="14.25" customHeight="1">
      <c r="I866" s="5"/>
    </row>
    <row r="867" ht="14.25" customHeight="1">
      <c r="I867" s="5"/>
    </row>
    <row r="868" ht="14.25" customHeight="1">
      <c r="I868" s="5"/>
    </row>
    <row r="869" ht="14.25" customHeight="1">
      <c r="I869" s="5"/>
    </row>
    <row r="870" ht="14.25" customHeight="1">
      <c r="I870" s="5"/>
    </row>
    <row r="871" ht="14.25" customHeight="1">
      <c r="I871" s="5"/>
    </row>
    <row r="872" ht="14.25" customHeight="1">
      <c r="I872" s="5"/>
    </row>
    <row r="873" ht="14.25" customHeight="1">
      <c r="I873" s="5"/>
    </row>
    <row r="874" ht="14.25" customHeight="1">
      <c r="I874" s="5"/>
    </row>
    <row r="875" ht="14.25" customHeight="1">
      <c r="I875" s="5"/>
    </row>
    <row r="876" ht="14.25" customHeight="1">
      <c r="I876" s="5"/>
    </row>
    <row r="877" ht="14.25" customHeight="1">
      <c r="I877" s="5"/>
    </row>
    <row r="878" ht="14.25" customHeight="1">
      <c r="I878" s="5"/>
    </row>
    <row r="879" ht="14.25" customHeight="1">
      <c r="I879" s="5"/>
    </row>
    <row r="880" ht="14.25" customHeight="1">
      <c r="I880" s="5"/>
    </row>
    <row r="881" ht="14.25" customHeight="1">
      <c r="I881" s="5"/>
    </row>
    <row r="882" ht="14.25" customHeight="1">
      <c r="I882" s="5"/>
    </row>
    <row r="883" ht="14.25" customHeight="1">
      <c r="I883" s="5"/>
    </row>
    <row r="884" ht="14.25" customHeight="1">
      <c r="I884" s="5"/>
    </row>
    <row r="885" ht="14.25" customHeight="1">
      <c r="I885" s="5"/>
    </row>
    <row r="886" ht="14.25" customHeight="1">
      <c r="I886" s="5"/>
    </row>
    <row r="887" ht="14.25" customHeight="1">
      <c r="I887" s="5"/>
    </row>
    <row r="888" ht="14.25" customHeight="1">
      <c r="I888" s="5"/>
    </row>
    <row r="889" ht="14.25" customHeight="1">
      <c r="I889" s="5"/>
    </row>
    <row r="890" ht="14.25" customHeight="1">
      <c r="I890" s="5"/>
    </row>
    <row r="891" ht="14.25" customHeight="1">
      <c r="I891" s="5"/>
    </row>
    <row r="892" ht="14.25" customHeight="1">
      <c r="I892" s="5"/>
    </row>
    <row r="893" ht="14.25" customHeight="1">
      <c r="I893" s="5"/>
    </row>
    <row r="894" ht="14.25" customHeight="1">
      <c r="I894" s="5"/>
    </row>
    <row r="895" ht="14.25" customHeight="1">
      <c r="I895" s="5"/>
    </row>
    <row r="896" ht="14.25" customHeight="1">
      <c r="I896" s="5"/>
    </row>
    <row r="897" ht="14.25" customHeight="1">
      <c r="I897" s="5"/>
    </row>
    <row r="898" ht="14.25" customHeight="1">
      <c r="I898" s="5"/>
    </row>
    <row r="899" ht="14.25" customHeight="1">
      <c r="I899" s="5"/>
    </row>
    <row r="900" ht="14.25" customHeight="1">
      <c r="I900" s="5"/>
    </row>
    <row r="901" ht="14.25" customHeight="1">
      <c r="I901" s="5"/>
    </row>
    <row r="902" ht="14.25" customHeight="1">
      <c r="I902" s="5"/>
    </row>
    <row r="903" ht="14.25" customHeight="1">
      <c r="I903" s="5"/>
    </row>
    <row r="904" ht="14.25" customHeight="1">
      <c r="I904" s="5"/>
    </row>
    <row r="905" ht="14.25" customHeight="1">
      <c r="I905" s="5"/>
    </row>
    <row r="906" ht="14.25" customHeight="1">
      <c r="I906" s="5"/>
    </row>
    <row r="907" ht="14.25" customHeight="1">
      <c r="I907" s="5"/>
    </row>
    <row r="908" ht="14.25" customHeight="1">
      <c r="I908" s="5"/>
    </row>
    <row r="909" ht="14.25" customHeight="1">
      <c r="I909" s="5"/>
    </row>
    <row r="910" ht="14.25" customHeight="1">
      <c r="I910" s="5"/>
    </row>
    <row r="911" ht="14.25" customHeight="1">
      <c r="I911" s="5"/>
    </row>
    <row r="912" ht="14.25" customHeight="1">
      <c r="I912" s="5"/>
    </row>
    <row r="913" ht="14.25" customHeight="1">
      <c r="I913" s="5"/>
    </row>
    <row r="914" ht="14.25" customHeight="1">
      <c r="I914" s="5"/>
    </row>
    <row r="915" ht="14.25" customHeight="1">
      <c r="I915" s="5"/>
    </row>
    <row r="916" ht="14.25" customHeight="1">
      <c r="I916" s="5"/>
    </row>
    <row r="917" ht="14.25" customHeight="1">
      <c r="I917" s="5"/>
    </row>
    <row r="918" ht="14.25" customHeight="1">
      <c r="I918" s="5"/>
    </row>
    <row r="919" ht="14.25" customHeight="1">
      <c r="I919" s="5"/>
    </row>
    <row r="920" ht="14.25" customHeight="1">
      <c r="I920" s="5"/>
    </row>
    <row r="921" ht="14.25" customHeight="1">
      <c r="I921" s="5"/>
    </row>
    <row r="922" ht="14.25" customHeight="1">
      <c r="I922" s="5"/>
    </row>
    <row r="923" ht="14.25" customHeight="1">
      <c r="I923" s="5"/>
    </row>
    <row r="924" ht="14.25" customHeight="1">
      <c r="I924" s="5"/>
    </row>
    <row r="925" ht="14.25" customHeight="1">
      <c r="I925" s="5"/>
    </row>
    <row r="926" ht="14.25" customHeight="1">
      <c r="I926" s="5"/>
    </row>
    <row r="927" ht="14.25" customHeight="1">
      <c r="I927" s="5"/>
    </row>
    <row r="928" ht="14.25" customHeight="1">
      <c r="I928" s="5"/>
    </row>
    <row r="929" ht="14.25" customHeight="1">
      <c r="I929" s="5"/>
    </row>
    <row r="930" ht="14.25" customHeight="1">
      <c r="I930" s="5"/>
    </row>
    <row r="931" ht="14.25" customHeight="1">
      <c r="I931" s="5"/>
    </row>
    <row r="932" ht="14.25" customHeight="1">
      <c r="I932" s="5"/>
    </row>
    <row r="933" ht="14.25" customHeight="1">
      <c r="I933" s="5"/>
    </row>
    <row r="934" ht="14.25" customHeight="1">
      <c r="I934" s="5"/>
    </row>
    <row r="935" ht="14.25" customHeight="1">
      <c r="I935" s="5"/>
    </row>
    <row r="936" ht="14.25" customHeight="1">
      <c r="I936" s="5"/>
    </row>
    <row r="937" ht="14.25" customHeight="1">
      <c r="I937" s="5"/>
    </row>
    <row r="938" ht="14.25" customHeight="1">
      <c r="I938" s="5"/>
    </row>
    <row r="939" ht="14.25" customHeight="1">
      <c r="I939" s="5"/>
    </row>
    <row r="940" ht="14.25" customHeight="1">
      <c r="I940" s="5"/>
    </row>
    <row r="941" ht="14.25" customHeight="1">
      <c r="I941" s="5"/>
    </row>
    <row r="942" ht="14.25" customHeight="1">
      <c r="I942" s="5"/>
    </row>
    <row r="943" ht="14.25" customHeight="1">
      <c r="I943" s="5"/>
    </row>
    <row r="944" ht="14.25" customHeight="1">
      <c r="I944" s="5"/>
    </row>
    <row r="945" ht="14.25" customHeight="1">
      <c r="I945" s="5"/>
    </row>
    <row r="946" ht="14.25" customHeight="1">
      <c r="I946" s="5"/>
    </row>
    <row r="947" ht="14.25" customHeight="1">
      <c r="I947" s="5"/>
    </row>
    <row r="948" ht="14.25" customHeight="1">
      <c r="I948" s="5"/>
    </row>
    <row r="949" ht="14.25" customHeight="1">
      <c r="I949" s="5"/>
    </row>
    <row r="950" ht="14.25" customHeight="1">
      <c r="I950" s="5"/>
    </row>
    <row r="951" ht="14.25" customHeight="1">
      <c r="I951" s="5"/>
    </row>
    <row r="952" ht="14.25" customHeight="1">
      <c r="I952" s="5"/>
    </row>
    <row r="953" ht="14.25" customHeight="1">
      <c r="I953" s="5"/>
    </row>
    <row r="954" ht="14.25" customHeight="1">
      <c r="I954" s="5"/>
    </row>
    <row r="955" ht="14.25" customHeight="1">
      <c r="I955" s="5"/>
    </row>
    <row r="956" ht="14.25" customHeight="1">
      <c r="I956" s="5"/>
    </row>
    <row r="957" ht="14.25" customHeight="1">
      <c r="I957" s="5"/>
    </row>
    <row r="958" ht="14.25" customHeight="1">
      <c r="I958" s="5"/>
    </row>
    <row r="959" ht="14.25" customHeight="1">
      <c r="I959" s="5"/>
    </row>
    <row r="960" ht="14.25" customHeight="1">
      <c r="I960" s="5"/>
    </row>
    <row r="961" ht="14.25" customHeight="1">
      <c r="I961" s="5"/>
    </row>
    <row r="962" ht="14.25" customHeight="1">
      <c r="I962" s="5"/>
    </row>
    <row r="963" ht="14.25" customHeight="1">
      <c r="I963" s="5"/>
    </row>
    <row r="964" ht="14.25" customHeight="1">
      <c r="I964" s="5"/>
    </row>
    <row r="965" ht="14.25" customHeight="1">
      <c r="I965" s="5"/>
    </row>
    <row r="966" ht="14.25" customHeight="1">
      <c r="I966" s="5"/>
    </row>
    <row r="967" ht="14.25" customHeight="1">
      <c r="I967" s="5"/>
    </row>
    <row r="968" ht="14.25" customHeight="1">
      <c r="I968" s="5"/>
    </row>
    <row r="969" ht="14.25" customHeight="1">
      <c r="I969" s="5"/>
    </row>
    <row r="970" ht="14.25" customHeight="1">
      <c r="I970" s="5"/>
    </row>
    <row r="971" ht="14.25" customHeight="1">
      <c r="I971" s="5"/>
    </row>
    <row r="972" ht="14.25" customHeight="1">
      <c r="I972" s="5"/>
    </row>
    <row r="973" ht="14.25" customHeight="1">
      <c r="I973" s="5"/>
    </row>
    <row r="974" ht="14.25" customHeight="1">
      <c r="I974" s="5"/>
    </row>
    <row r="975" ht="14.25" customHeight="1">
      <c r="I975" s="5"/>
    </row>
    <row r="976" ht="14.25" customHeight="1">
      <c r="I976" s="5"/>
    </row>
    <row r="977" ht="14.25" customHeight="1">
      <c r="I977" s="5"/>
    </row>
    <row r="978" ht="14.25" customHeight="1">
      <c r="I978" s="5"/>
    </row>
    <row r="979" ht="14.25" customHeight="1">
      <c r="I979" s="5"/>
    </row>
    <row r="980" ht="14.25" customHeight="1">
      <c r="I980" s="5"/>
    </row>
    <row r="981" ht="14.25" customHeight="1">
      <c r="I981" s="5"/>
    </row>
    <row r="982" ht="14.25" customHeight="1">
      <c r="I982" s="5"/>
    </row>
    <row r="983" ht="14.25" customHeight="1">
      <c r="I983" s="5"/>
    </row>
    <row r="984" ht="14.25" customHeight="1">
      <c r="I984" s="5"/>
    </row>
    <row r="985" ht="14.25" customHeight="1">
      <c r="I985" s="5"/>
    </row>
    <row r="986" ht="14.25" customHeight="1">
      <c r="I986" s="5"/>
    </row>
    <row r="987" ht="14.25" customHeight="1">
      <c r="I987" s="5"/>
    </row>
    <row r="988" ht="14.25" customHeight="1">
      <c r="I988" s="5"/>
    </row>
    <row r="989" ht="14.25" customHeight="1">
      <c r="I989" s="5"/>
    </row>
    <row r="990" ht="14.25" customHeight="1">
      <c r="I990" s="5"/>
    </row>
    <row r="991" ht="14.25" customHeight="1">
      <c r="I991" s="5"/>
    </row>
    <row r="992" ht="14.25" customHeight="1">
      <c r="I992" s="5"/>
    </row>
    <row r="993" ht="14.25" customHeight="1">
      <c r="I993" s="5"/>
    </row>
    <row r="994" ht="14.25" customHeight="1">
      <c r="I994" s="5"/>
    </row>
    <row r="995" ht="14.25" customHeight="1">
      <c r="I995" s="5"/>
    </row>
    <row r="996" ht="14.25" customHeight="1">
      <c r="I996" s="5"/>
    </row>
    <row r="997" ht="14.25" customHeight="1">
      <c r="I997" s="5"/>
    </row>
    <row r="998" ht="14.25" customHeight="1">
      <c r="I998" s="5"/>
    </row>
    <row r="999" ht="14.25" customHeight="1">
      <c r="I999" s="5"/>
    </row>
    <row r="1000" ht="14.25" customHeight="1">
      <c r="I1000" s="5"/>
    </row>
    <row r="1001" ht="14.25" customHeight="1">
      <c r="I1001" s="5"/>
    </row>
    <row r="1002" ht="14.25" customHeight="1">
      <c r="I1002" s="5"/>
    </row>
    <row r="1003" ht="14.25" customHeight="1">
      <c r="I1003" s="5"/>
    </row>
    <row r="1004" ht="14.25" customHeight="1">
      <c r="I1004" s="5"/>
    </row>
    <row r="1005" ht="14.25" customHeight="1">
      <c r="I1005" s="5"/>
    </row>
    <row r="1006" ht="14.25" customHeight="1">
      <c r="I1006" s="5"/>
    </row>
    <row r="1007" ht="14.25" customHeight="1">
      <c r="I1007" s="5"/>
    </row>
    <row r="1008" ht="14.25" customHeight="1">
      <c r="I1008" s="5"/>
    </row>
    <row r="1009" ht="14.25" customHeight="1">
      <c r="I1009" s="5"/>
    </row>
    <row r="1010" ht="14.25" customHeight="1">
      <c r="I1010" s="5"/>
    </row>
    <row r="1011" ht="14.25" customHeight="1">
      <c r="I1011" s="5"/>
    </row>
    <row r="1012" ht="14.25" customHeight="1">
      <c r="I1012" s="5"/>
    </row>
    <row r="1013" ht="14.25" customHeight="1">
      <c r="I1013" s="5"/>
    </row>
    <row r="1014" ht="14.25" customHeight="1">
      <c r="I1014" s="5"/>
    </row>
  </sheetData>
  <mergeCells count="10">
    <mergeCell ref="B41:C41"/>
    <mergeCell ref="B120:C120"/>
    <mergeCell ref="M44:P44"/>
    <mergeCell ref="M47:P47"/>
    <mergeCell ref="J48:K48"/>
    <mergeCell ref="M48:P48"/>
    <mergeCell ref="J49:K49"/>
    <mergeCell ref="M50:N50"/>
    <mergeCell ref="O50:P50"/>
    <mergeCell ref="M124:P124"/>
  </mergeCells>
  <printOptions/>
  <pageMargins bottom="0.75" footer="0.0" header="0.0" left="0.7" right="0.7" top="0.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2022-01-20T17:07:20Z</dcterms:created>
  <dc:creator>Rodrigo Real</dc:creator>
</cp:coreProperties>
</file>